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PUPILOS" sheetId="1" r:id="rId1"/>
    <sheet name="ALBERGUES" sheetId="2" r:id="rId2"/>
    <sheet name="DELEGACIONES" sheetId="3" r:id="rId3"/>
  </sheets>
  <definedNames>
    <definedName name="_xlnm._FilterDatabase" localSheetId="0" hidden="1">PUPILOS!$AX$9:$BE$9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7" i="1" l="1"/>
  <c r="BD27" i="1"/>
  <c r="BC27" i="1"/>
  <c r="BB27" i="1"/>
  <c r="K42" i="2" l="1"/>
  <c r="I42" i="2"/>
  <c r="O37" i="2"/>
  <c r="W27" i="1"/>
  <c r="X27" i="1"/>
  <c r="Z27" i="1"/>
  <c r="AA27" i="1"/>
  <c r="AB27" i="1"/>
  <c r="AC27" i="1"/>
  <c r="AD27" i="1"/>
  <c r="AV27" i="1"/>
  <c r="D22" i="3" l="1"/>
  <c r="C22" i="3"/>
  <c r="E22" i="3" l="1"/>
  <c r="Y27" i="2" l="1"/>
  <c r="V27" i="2"/>
  <c r="U27" i="2"/>
  <c r="R27" i="2"/>
  <c r="Q27" i="2"/>
  <c r="N27" i="2"/>
  <c r="M27" i="2"/>
  <c r="J27" i="2"/>
  <c r="I27" i="2"/>
  <c r="F27" i="2"/>
  <c r="E27" i="2"/>
  <c r="C27" i="2"/>
  <c r="BA27" i="1" l="1"/>
  <c r="AZ27" i="1"/>
  <c r="AY27" i="1"/>
  <c r="AX27" i="1"/>
  <c r="AW27" i="1"/>
  <c r="AU27" i="1"/>
  <c r="AT27" i="1"/>
  <c r="AS27" i="1"/>
  <c r="AR27" i="1"/>
  <c r="AF27" i="1"/>
  <c r="AE27" i="1"/>
  <c r="Y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F27" i="1"/>
  <c r="E27" i="1"/>
</calcChain>
</file>

<file path=xl/sharedStrings.xml><?xml version="1.0" encoding="utf-8"?>
<sst xmlns="http://schemas.openxmlformats.org/spreadsheetml/2006/main" count="252" uniqueCount="175">
  <si>
    <t>SEXO</t>
  </si>
  <si>
    <t>APOYOS ASISTENCIALES ENTREGADOS</t>
  </si>
  <si>
    <t>APOYO DE DESPENSA ENTREGADO</t>
  </si>
  <si>
    <t>No.</t>
  </si>
  <si>
    <t>No. EXP.</t>
  </si>
  <si>
    <t>NOMBRE DE PUPILOS</t>
  </si>
  <si>
    <t>EDAD</t>
  </si>
  <si>
    <t>MUJER</t>
  </si>
  <si>
    <t>HOMBRE</t>
  </si>
  <si>
    <t xml:space="preserve">ALBERGUE  </t>
  </si>
  <si>
    <t xml:space="preserve">AREA </t>
  </si>
  <si>
    <t>AGOSTO</t>
  </si>
  <si>
    <t>DICIEMBRE</t>
  </si>
  <si>
    <t>MUNICIPIO</t>
  </si>
  <si>
    <t>NOVIEMBRE</t>
  </si>
  <si>
    <t>TUTELA</t>
  </si>
  <si>
    <t>ZAPOPAN</t>
  </si>
  <si>
    <t>REINTEGRADO</t>
  </si>
  <si>
    <t>ADOPCIONES</t>
  </si>
  <si>
    <t>GUADALAJARA</t>
  </si>
  <si>
    <t>VILLAS MIRAVALLE</t>
  </si>
  <si>
    <t>CUSTODIA</t>
  </si>
  <si>
    <t>JUVENTUD SIN ADICCIONES</t>
  </si>
  <si>
    <t>MINISTERIOS DE AMOR</t>
  </si>
  <si>
    <t>LA SAGRADA FAMILIA</t>
  </si>
  <si>
    <t>HOGARES DE LA CARIDAD</t>
  </si>
  <si>
    <t>LA PROXIMA FRONTERA</t>
  </si>
  <si>
    <t>040/14</t>
  </si>
  <si>
    <t>TONALA</t>
  </si>
  <si>
    <t>ADICCIONES NAVARRO</t>
  </si>
  <si>
    <t>135/12</t>
  </si>
  <si>
    <t>HOGAR CABAÑAS</t>
  </si>
  <si>
    <t>RIOS EN EL DESIERTO</t>
  </si>
  <si>
    <t>TLAQUEPAQUE</t>
  </si>
  <si>
    <t>021/16</t>
  </si>
  <si>
    <t>206/08</t>
  </si>
  <si>
    <t>TLAJOMULCO</t>
  </si>
  <si>
    <t>FUNDACIÓN EMMANUEL</t>
  </si>
  <si>
    <t>JOSIAS Y BETANIA</t>
  </si>
  <si>
    <t>DOCE PIEDRITAS</t>
  </si>
  <si>
    <t>BRAZOS EXTENDIDOS</t>
  </si>
  <si>
    <t>CHAPALA</t>
  </si>
  <si>
    <t>PEDACITO DE CIELO</t>
  </si>
  <si>
    <t>QUINTA SOBRIEDAD</t>
  </si>
  <si>
    <t>APOYOS A CASAS HOGAR</t>
  </si>
  <si>
    <t>N°</t>
  </si>
  <si>
    <t>CASA HOGAR</t>
  </si>
  <si>
    <t xml:space="preserve">JULIO </t>
  </si>
  <si>
    <t>INVERSION</t>
  </si>
  <si>
    <t>CONCEPTO</t>
  </si>
  <si>
    <t>SEPTIEMBRE</t>
  </si>
  <si>
    <t>OCTUBRE</t>
  </si>
  <si>
    <t>ZAPOPAN FEMENIL</t>
  </si>
  <si>
    <t>DESPENSA</t>
  </si>
  <si>
    <t>CASA HOGAR EL REFUGIO</t>
  </si>
  <si>
    <t>CIELO PARA UN ANGEL</t>
  </si>
  <si>
    <t>DESPENSAS</t>
  </si>
  <si>
    <t>REMAR DE OCCIDENTE</t>
  </si>
  <si>
    <t>MAYROS DON BOSCO</t>
  </si>
  <si>
    <t>APOYO ECONOMICO</t>
  </si>
  <si>
    <t>SAMUEL</t>
  </si>
  <si>
    <t>DESPESA</t>
  </si>
  <si>
    <t>APOYO ECONOMICO CASA FILTRO</t>
  </si>
  <si>
    <t xml:space="preserve">GUADALAJARA </t>
  </si>
  <si>
    <t>UAPI</t>
  </si>
  <si>
    <t>CIUDAD DE LA ALEGRIA</t>
  </si>
  <si>
    <t>CASA DE JESUS</t>
  </si>
  <si>
    <t>Aguascalientes</t>
  </si>
  <si>
    <t>DELEGACIONES INSTITUCIONALES DE LA PROCURADURIA DE PROTECCIÓN A NIÑAS, NIÑOS Y ADOLESCENTES</t>
  </si>
  <si>
    <t>Delegación Municipal</t>
  </si>
  <si>
    <t>Total Pupilos Apoyados</t>
  </si>
  <si>
    <t>Total de Apoyos</t>
  </si>
  <si>
    <t>Monto Total</t>
  </si>
  <si>
    <t xml:space="preserve">DELEGACIÓN MUNICIPAL GUADALAJARA. </t>
  </si>
  <si>
    <t>DELEGACIÓN MUNICIPAL AUTLAN</t>
  </si>
  <si>
    <t>DELEGACIÓN MUNICIPAL TLAQUEPAQUE</t>
  </si>
  <si>
    <t>DELEGACIÓN MUNICIPAL TLAJOMULCO</t>
  </si>
  <si>
    <t>DELEGACIÓN MUNICIPAL CHAPALA</t>
  </si>
  <si>
    <t>DELEGACIÓN MUNICIPAL PUERTO VALLARTA</t>
  </si>
  <si>
    <t>DELEGACIÓN MUNICIPAL ZAPOTLAN EL GRANDE</t>
  </si>
  <si>
    <t>DELEGACIÓN MUNICIPAL DE TALPA DE ALLENDE</t>
  </si>
  <si>
    <t>DELEGACIÓN MUNICIPAL TONALA</t>
  </si>
  <si>
    <t xml:space="preserve">TOTAL </t>
  </si>
  <si>
    <t>CABAÑAS</t>
  </si>
  <si>
    <t>DELEGACIÓN MUNICIPAL  ZAPOPAN</t>
  </si>
  <si>
    <t>DELEGACIÓN MUNICIPAL OCOTLAN</t>
  </si>
  <si>
    <t>DELEGACIÓN MUNICIPAL LAGOS DE MORENO</t>
  </si>
  <si>
    <t>DELEGACIÓN MUNICIPAL TEPATITLAN DE MORELOS</t>
  </si>
  <si>
    <t>APOYOS ECONOMICOS</t>
  </si>
  <si>
    <t>559     DESPENSA</t>
  </si>
  <si>
    <t>APOYOS ECONOMICOS A CASAS HOGAR</t>
  </si>
  <si>
    <t>ENERO. 2017</t>
  </si>
  <si>
    <t>INVERSION ENERO 17</t>
  </si>
  <si>
    <t>FEBRERO. 2017</t>
  </si>
  <si>
    <t>INVERSION FEBRERO 17</t>
  </si>
  <si>
    <t>MARZO. 17</t>
  </si>
  <si>
    <t>INVERSION MARZO 17</t>
  </si>
  <si>
    <t>ABRIL. 17</t>
  </si>
  <si>
    <t>INVERSION ABRIL 17</t>
  </si>
  <si>
    <t>MAYO. 17</t>
  </si>
  <si>
    <t>INVERSION MAYO 17</t>
  </si>
  <si>
    <t>JUNIO 17</t>
  </si>
  <si>
    <t>INVERSION. JUNIO 17</t>
  </si>
  <si>
    <t>jul-17</t>
  </si>
  <si>
    <t>INVERSION JULIO 17</t>
  </si>
  <si>
    <t>INVERSION AGOSTO 17</t>
  </si>
  <si>
    <t>AGOSTO     . 2017</t>
  </si>
  <si>
    <t>SEPTIEMBRE. 2017</t>
  </si>
  <si>
    <t>INVERSION SEPTIEMBRE    2017</t>
  </si>
  <si>
    <t>OCTUBRE  . 2017</t>
  </si>
  <si>
    <t>INVERSION OCTUBRE  2017</t>
  </si>
  <si>
    <t>NOVIEMBRE . 2017</t>
  </si>
  <si>
    <t>INVERSION NOVIEMBRE  2017</t>
  </si>
  <si>
    <t>DICIEMBRE. 2017</t>
  </si>
  <si>
    <t>INVERSION DICIEMBRE  2017</t>
  </si>
  <si>
    <t>ENERO. 2017 DESPENSA</t>
  </si>
  <si>
    <t>INVERSION ENERO 2017</t>
  </si>
  <si>
    <t>FEBRERO. 2017 DESPENSA</t>
  </si>
  <si>
    <t>INVERSION FEBRERO 2017</t>
  </si>
  <si>
    <t>MARZO.  2017 DESPENSA</t>
  </si>
  <si>
    <t>INVERSION MARZO 2017</t>
  </si>
  <si>
    <t>ABRIL. 2017  DESPENSA</t>
  </si>
  <si>
    <t>INVERSION  ABRIL 2017</t>
  </si>
  <si>
    <t>MAYO.       2017</t>
  </si>
  <si>
    <t>INVERSION  MAYO  2017</t>
  </si>
  <si>
    <t>JUNIO.            2017</t>
  </si>
  <si>
    <t>INVERSION JUNIO 2017</t>
  </si>
  <si>
    <t>JULIO. 2017</t>
  </si>
  <si>
    <t>INVERSION JULIO . 2017</t>
  </si>
  <si>
    <t>AGOSTO. 2017</t>
  </si>
  <si>
    <t>INVERSION AGOSTO  2017</t>
  </si>
  <si>
    <t>SEPTIEMBRE 2017.</t>
  </si>
  <si>
    <t>INVERSION SEPTIEMBRE 2017</t>
  </si>
  <si>
    <t>OCTUBRE 2017.</t>
  </si>
  <si>
    <t>INVERSION OCTUBRE 2017</t>
  </si>
  <si>
    <t>NOVIEMBRE 2017.</t>
  </si>
  <si>
    <t>INVERSION NOVIEMBRE  2017.</t>
  </si>
  <si>
    <t>DICIEMBRE 2017.</t>
  </si>
  <si>
    <t>INVERSION DICIEMBRE  2017.</t>
  </si>
  <si>
    <t>055/16</t>
  </si>
  <si>
    <t>014/13</t>
  </si>
  <si>
    <t>1126/07</t>
  </si>
  <si>
    <t>094/15</t>
  </si>
  <si>
    <t>004/13</t>
  </si>
  <si>
    <t>034/16</t>
  </si>
  <si>
    <t>005/17</t>
  </si>
  <si>
    <t>030/00</t>
  </si>
  <si>
    <t>051/14</t>
  </si>
  <si>
    <t>621/13</t>
  </si>
  <si>
    <t>125/05</t>
  </si>
  <si>
    <t>129/10</t>
  </si>
  <si>
    <t>048/13</t>
  </si>
  <si>
    <t>LAS DOCE PIEDRINAS</t>
  </si>
  <si>
    <t>CIEN  CORAZONES</t>
  </si>
  <si>
    <t>FUNDACION EMMANUEL</t>
  </si>
  <si>
    <t>AMOR Y PROTECCIÓN</t>
  </si>
  <si>
    <t>PUPILO 001</t>
  </si>
  <si>
    <t>PUPILO 002</t>
  </si>
  <si>
    <t>PUPILO 003</t>
  </si>
  <si>
    <t>PUPILO 004</t>
  </si>
  <si>
    <t>PUPILO 005</t>
  </si>
  <si>
    <t>PUPILO 006</t>
  </si>
  <si>
    <t>PUPILO 007</t>
  </si>
  <si>
    <t>PUPILO 008</t>
  </si>
  <si>
    <t>PUPILO 009</t>
  </si>
  <si>
    <t>PUPILO 010</t>
  </si>
  <si>
    <t>PUPILO 011</t>
  </si>
  <si>
    <t>PUPILO 012</t>
  </si>
  <si>
    <t>PUPILO 013</t>
  </si>
  <si>
    <t>PUPILO 014</t>
  </si>
  <si>
    <t>PUPILO 015</t>
  </si>
  <si>
    <t>PUPILO 016</t>
  </si>
  <si>
    <t>PUPILO 017</t>
  </si>
  <si>
    <r>
      <rPr>
        <b/>
        <sz val="12"/>
        <color theme="1"/>
        <rFont val="Calibri"/>
        <family val="2"/>
        <scheme val="minor"/>
      </rPr>
      <t xml:space="preserve">Programa operativo: </t>
    </r>
    <r>
      <rPr>
        <sz val="12"/>
        <color theme="1"/>
        <rFont val="Calibri"/>
        <family val="2"/>
        <scheme val="minor"/>
      </rPr>
      <t xml:space="preserve">Tutela de Derechos
Tutela de niñas, niños y adolescentes víctimas de algún delito, así como acciones de representación tendientes a garantizar su derecho a vivir en familia, originaria, extensa o adoptiva, libre de cualquier tipo de maltrato, atendidos.
</t>
    </r>
  </si>
  <si>
    <r>
      <rPr>
        <b/>
        <sz val="12"/>
        <color theme="1"/>
        <rFont val="Calibri"/>
        <family val="2"/>
        <scheme val="minor"/>
      </rPr>
      <t>Concepto de Beneficio</t>
    </r>
    <r>
      <rPr>
        <sz val="12"/>
        <color theme="1"/>
        <rFont val="Calibri"/>
        <family val="2"/>
        <scheme val="minor"/>
      </rPr>
      <t xml:space="preserve">: (Proyecto N° 59 Entrega de apoyos asistenciales a pupilos  de la Procuraduría de Protección de Niñas, Niños y Adolescentes del Estado de Jalisco 
Antes: Entrega de Apoyos Asistenciales a Niñas, Niños y Adolescentes, Adultos Mayores e Incapaces puestos a disposición del Consejo Estatal de Familia)
1. Satisfacer las necesidades básicas de salud, vestido, alimentación y educación de los pupilos a disposición de la Dirección de Tutela de Derechos y de las Delegaciones Institucionales, con lo cual se contribuya a mejorar su calidad de vida y bienestar, durante su permanencia en las instituciones donde se encuentran albergados.                                                                                                                                                                                                   
2. Fortalecer las expectativas de vida de pupilos mayores de 16 años que garanticen un desarrollo productivo e inclusión en la sociedad.
3. Garantizar una mejor atención integral y cuidado a los pupilos a cargo de la Dirección de Tutela de Derechos y de las Delegaciones Institucionales, albergados en las Asociaciones Civiles.
4. Contribuir al bienestar de los niños, niñas, adolescentes y sus familias durante su proceso de reintegración y adaptación.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</si>
</sst>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1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" fontId="6" fillId="12" borderId="10" xfId="0" applyNumberFormat="1" applyFont="1" applyFill="1" applyBorder="1" applyAlignment="1">
      <alignment horizontal="center" vertical="center" wrapText="1"/>
    </xf>
    <xf numFmtId="164" fontId="6" fillId="12" borderId="10" xfId="1" applyNumberFormat="1" applyFont="1" applyFill="1" applyBorder="1" applyAlignment="1">
      <alignment horizontal="center" vertical="center" wrapText="1"/>
    </xf>
    <xf numFmtId="17" fontId="6" fillId="13" borderId="10" xfId="0" applyNumberFormat="1" applyFont="1" applyFill="1" applyBorder="1" applyAlignment="1">
      <alignment horizontal="center" vertical="center" wrapText="1"/>
    </xf>
    <xf numFmtId="44" fontId="6" fillId="13" borderId="10" xfId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5" borderId="7" xfId="0" applyNumberFormat="1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/>
    </xf>
    <xf numFmtId="44" fontId="6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44" fontId="6" fillId="3" borderId="7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1" applyNumberFormat="1" applyFont="1" applyFill="1" applyBorder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1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/>
    </xf>
    <xf numFmtId="44" fontId="6" fillId="3" borderId="7" xfId="1" applyFont="1" applyFill="1" applyBorder="1" applyAlignment="1">
      <alignment horizontal="center"/>
    </xf>
    <xf numFmtId="0" fontId="0" fillId="3" borderId="7" xfId="0" applyNumberFormat="1" applyFont="1" applyFill="1" applyBorder="1" applyAlignment="1">
      <alignment horizontal="center"/>
    </xf>
    <xf numFmtId="44" fontId="0" fillId="3" borderId="7" xfId="1" applyFont="1" applyFill="1" applyBorder="1" applyAlignment="1">
      <alignment horizontal="center"/>
    </xf>
    <xf numFmtId="0" fontId="0" fillId="3" borderId="7" xfId="1" applyNumberFormat="1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44" fontId="7" fillId="0" borderId="0" xfId="1" applyFont="1" applyBorder="1"/>
    <xf numFmtId="164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/>
    <xf numFmtId="164" fontId="7" fillId="0" borderId="0" xfId="1" applyNumberFormat="1" applyFont="1" applyFill="1" applyBorder="1" applyAlignment="1">
      <alignment horizontal="center"/>
    </xf>
    <xf numFmtId="44" fontId="7" fillId="0" borderId="0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7" fontId="4" fillId="2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left"/>
    </xf>
    <xf numFmtId="44" fontId="0" fillId="0" borderId="7" xfId="1" applyFont="1" applyBorder="1"/>
    <xf numFmtId="0" fontId="0" fillId="0" borderId="7" xfId="0" applyBorder="1"/>
    <xf numFmtId="0" fontId="2" fillId="0" borderId="7" xfId="0" applyFont="1" applyBorder="1"/>
    <xf numFmtId="44" fontId="0" fillId="0" borderId="12" xfId="1" applyFont="1" applyBorder="1"/>
    <xf numFmtId="0" fontId="8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2" fillId="0" borderId="7" xfId="1" applyFont="1" applyFill="1" applyBorder="1"/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2" fillId="3" borderId="7" xfId="0" applyFont="1" applyFill="1" applyBorder="1"/>
    <xf numFmtId="0" fontId="4" fillId="3" borderId="7" xfId="0" applyFont="1" applyFill="1" applyBorder="1" applyAlignment="1">
      <alignment horizontal="center"/>
    </xf>
    <xf numFmtId="44" fontId="4" fillId="3" borderId="7" xfId="0" applyNumberFormat="1" applyFont="1" applyFill="1" applyBorder="1"/>
    <xf numFmtId="0" fontId="4" fillId="3" borderId="7" xfId="0" applyFont="1" applyFill="1" applyBorder="1"/>
    <xf numFmtId="0" fontId="0" fillId="3" borderId="7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5" fillId="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44" fontId="16" fillId="0" borderId="7" xfId="1" applyFont="1" applyFill="1" applyBorder="1"/>
    <xf numFmtId="44" fontId="16" fillId="0" borderId="7" xfId="1" applyFont="1" applyFill="1" applyBorder="1" applyAlignment="1">
      <alignment vertical="center"/>
    </xf>
    <xf numFmtId="0" fontId="0" fillId="0" borderId="7" xfId="0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7" fillId="17" borderId="7" xfId="0" applyFont="1" applyFill="1" applyBorder="1" applyAlignment="1">
      <alignment horizontal="center" wrapText="1"/>
    </xf>
    <xf numFmtId="0" fontId="17" fillId="17" borderId="7" xfId="0" applyFont="1" applyFill="1" applyBorder="1" applyAlignment="1">
      <alignment horizontal="center"/>
    </xf>
    <xf numFmtId="44" fontId="17" fillId="17" borderId="7" xfId="0" applyNumberFormat="1" applyFont="1" applyFill="1" applyBorder="1"/>
    <xf numFmtId="0" fontId="16" fillId="0" borderId="7" xfId="0" applyFont="1" applyBorder="1" applyAlignment="1">
      <alignment horizontal="center"/>
    </xf>
    <xf numFmtId="44" fontId="16" fillId="0" borderId="7" xfId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4" fontId="0" fillId="18" borderId="7" xfId="1" applyFont="1" applyFill="1" applyBorder="1"/>
    <xf numFmtId="0" fontId="0" fillId="19" borderId="7" xfId="0" applyFill="1" applyBorder="1"/>
    <xf numFmtId="44" fontId="0" fillId="19" borderId="7" xfId="1" applyFont="1" applyFill="1" applyBorder="1"/>
    <xf numFmtId="44" fontId="0" fillId="4" borderId="7" xfId="1" applyFont="1" applyFill="1" applyBorder="1"/>
    <xf numFmtId="44" fontId="0" fillId="4" borderId="12" xfId="1" applyFont="1" applyFill="1" applyBorder="1"/>
    <xf numFmtId="44" fontId="0" fillId="4" borderId="7" xfId="1" applyFont="1" applyFill="1" applyBorder="1" applyAlignment="1">
      <alignment vertical="center"/>
    </xf>
    <xf numFmtId="44" fontId="0" fillId="18" borderId="7" xfId="1" applyFont="1" applyFill="1" applyBorder="1" applyAlignment="1">
      <alignment vertical="center" wrapText="1"/>
    </xf>
    <xf numFmtId="44" fontId="2" fillId="0" borderId="0" xfId="1" applyFont="1"/>
    <xf numFmtId="0" fontId="2" fillId="0" borderId="0" xfId="0" applyFont="1" applyAlignment="1">
      <alignment horizontal="center" vertical="center"/>
    </xf>
    <xf numFmtId="44" fontId="18" fillId="19" borderId="7" xfId="0" applyNumberFormat="1" applyFont="1" applyFill="1" applyBorder="1"/>
    <xf numFmtId="17" fontId="6" fillId="14" borderId="10" xfId="0" applyNumberFormat="1" applyFont="1" applyFill="1" applyBorder="1" applyAlignment="1">
      <alignment horizontal="center" vertical="center" wrapText="1"/>
    </xf>
    <xf numFmtId="17" fontId="6" fillId="4" borderId="7" xfId="0" applyNumberFormat="1" applyFont="1" applyFill="1" applyBorder="1" applyAlignment="1">
      <alignment horizontal="center" vertical="center" wrapText="1"/>
    </xf>
    <xf numFmtId="17" fontId="6" fillId="5" borderId="7" xfId="0" applyNumberFormat="1" applyFont="1" applyFill="1" applyBorder="1" applyAlignment="1">
      <alignment horizontal="center" vertical="center" wrapText="1"/>
    </xf>
    <xf numFmtId="17" fontId="6" fillId="6" borderId="7" xfId="0" applyNumberFormat="1" applyFont="1" applyFill="1" applyBorder="1" applyAlignment="1">
      <alignment horizontal="center" vertical="center" wrapText="1"/>
    </xf>
    <xf numFmtId="17" fontId="6" fillId="16" borderId="7" xfId="0" applyNumberFormat="1" applyFont="1" applyFill="1" applyBorder="1" applyAlignment="1">
      <alignment horizontal="center" vertical="center" wrapText="1"/>
    </xf>
    <xf numFmtId="17" fontId="6" fillId="8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5" borderId="7" xfId="0" applyNumberFormat="1" applyFont="1" applyFill="1" applyBorder="1" applyAlignment="1">
      <alignment horizontal="center" vertical="center" wrapText="1"/>
    </xf>
    <xf numFmtId="17" fontId="6" fillId="7" borderId="7" xfId="0" applyNumberFormat="1" applyFont="1" applyFill="1" applyBorder="1" applyAlignment="1">
      <alignment horizontal="center" vertical="center" wrapText="1"/>
    </xf>
    <xf numFmtId="49" fontId="6" fillId="9" borderId="10" xfId="0" applyNumberFormat="1" applyFont="1" applyFill="1" applyBorder="1" applyAlignment="1">
      <alignment horizontal="center" vertical="center" wrapText="1"/>
    </xf>
    <xf numFmtId="17" fontId="6" fillId="9" borderId="11" xfId="0" applyNumberFormat="1" applyFont="1" applyFill="1" applyBorder="1" applyAlignment="1">
      <alignment horizontal="center" vertical="center" wrapText="1"/>
    </xf>
    <xf numFmtId="17" fontId="6" fillId="10" borderId="10" xfId="0" applyNumberFormat="1" applyFont="1" applyFill="1" applyBorder="1" applyAlignment="1">
      <alignment horizontal="center" vertical="center" wrapText="1"/>
    </xf>
    <xf numFmtId="44" fontId="6" fillId="10" borderId="10" xfId="1" applyFont="1" applyFill="1" applyBorder="1" applyAlignment="1">
      <alignment horizontal="center" vertical="center" wrapText="1"/>
    </xf>
    <xf numFmtId="17" fontId="6" fillId="11" borderId="10" xfId="0" applyNumberFormat="1" applyFont="1" applyFill="1" applyBorder="1" applyAlignment="1">
      <alignment horizontal="center" vertical="center" wrapText="1"/>
    </xf>
    <xf numFmtId="44" fontId="6" fillId="11" borderId="10" xfId="1" applyFont="1" applyFill="1" applyBorder="1" applyAlignment="1">
      <alignment horizontal="center" vertical="center" wrapText="1"/>
    </xf>
    <xf numFmtId="44" fontId="6" fillId="12" borderId="10" xfId="1" applyFont="1" applyFill="1" applyBorder="1" applyAlignment="1">
      <alignment horizontal="center" vertical="center" wrapText="1"/>
    </xf>
    <xf numFmtId="44" fontId="6" fillId="15" borderId="7" xfId="1" applyFont="1" applyFill="1" applyBorder="1" applyAlignment="1">
      <alignment horizontal="center" vertical="center" wrapText="1"/>
    </xf>
    <xf numFmtId="17" fontId="6" fillId="3" borderId="7" xfId="0" applyNumberFormat="1" applyFont="1" applyFill="1" applyBorder="1" applyAlignment="1">
      <alignment horizontal="center" vertical="center" wrapText="1"/>
    </xf>
    <xf numFmtId="0" fontId="6" fillId="9" borderId="10" xfId="0" applyNumberFormat="1" applyFont="1" applyFill="1" applyBorder="1" applyAlignment="1">
      <alignment horizontal="center" vertical="center" wrapText="1"/>
    </xf>
    <xf numFmtId="2" fontId="6" fillId="10" borderId="10" xfId="1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17" fontId="6" fillId="20" borderId="7" xfId="0" applyNumberFormat="1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/>
    </xf>
    <xf numFmtId="0" fontId="7" fillId="20" borderId="7" xfId="0" applyFont="1" applyFill="1" applyBorder="1"/>
    <xf numFmtId="0" fontId="7" fillId="20" borderId="7" xfId="0" applyFont="1" applyFill="1" applyBorder="1" applyAlignment="1">
      <alignment horizontal="left"/>
    </xf>
    <xf numFmtId="0" fontId="7" fillId="20" borderId="7" xfId="0" applyNumberFormat="1" applyFont="1" applyFill="1" applyBorder="1" applyAlignment="1">
      <alignment horizontal="center"/>
    </xf>
    <xf numFmtId="44" fontId="7" fillId="20" borderId="7" xfId="1" applyFont="1" applyFill="1" applyBorder="1" applyAlignment="1">
      <alignment horizontal="center"/>
    </xf>
    <xf numFmtId="0" fontId="7" fillId="20" borderId="7" xfId="1" applyNumberFormat="1" applyFont="1" applyFill="1" applyBorder="1" applyAlignment="1">
      <alignment horizontal="center"/>
    </xf>
    <xf numFmtId="49" fontId="7" fillId="20" borderId="7" xfId="0" applyNumberFormat="1" applyFont="1" applyFill="1" applyBorder="1" applyAlignment="1">
      <alignment horizontal="center"/>
    </xf>
    <xf numFmtId="44" fontId="8" fillId="20" borderId="7" xfId="1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7" fillId="20" borderId="12" xfId="0" applyNumberFormat="1" applyFont="1" applyFill="1" applyBorder="1" applyAlignment="1">
      <alignment horizontal="center"/>
    </xf>
    <xf numFmtId="1" fontId="7" fillId="20" borderId="7" xfId="1" applyNumberFormat="1" applyFont="1" applyFill="1" applyBorder="1" applyAlignment="1">
      <alignment horizontal="center"/>
    </xf>
    <xf numFmtId="164" fontId="7" fillId="20" borderId="7" xfId="1" applyNumberFormat="1" applyFont="1" applyFill="1" applyBorder="1" applyAlignment="1">
      <alignment horizontal="center"/>
    </xf>
    <xf numFmtId="0" fontId="7" fillId="20" borderId="12" xfId="1" applyNumberFormat="1" applyFont="1" applyFill="1" applyBorder="1" applyAlignment="1">
      <alignment horizontal="center"/>
    </xf>
    <xf numFmtId="0" fontId="0" fillId="20" borderId="0" xfId="0" applyFill="1"/>
    <xf numFmtId="0" fontId="7" fillId="20" borderId="13" xfId="0" applyFont="1" applyFill="1" applyBorder="1" applyAlignment="1">
      <alignment horizontal="center"/>
    </xf>
    <xf numFmtId="0" fontId="9" fillId="20" borderId="7" xfId="0" applyFont="1" applyFill="1" applyBorder="1" applyAlignment="1">
      <alignment horizontal="left"/>
    </xf>
    <xf numFmtId="44" fontId="7" fillId="20" borderId="7" xfId="1" applyFont="1" applyFill="1" applyBorder="1"/>
    <xf numFmtId="0" fontId="7" fillId="20" borderId="7" xfId="0" applyFont="1" applyFill="1" applyBorder="1" applyAlignment="1">
      <alignment horizontal="center" vertical="center" wrapText="1"/>
    </xf>
    <xf numFmtId="0" fontId="9" fillId="20" borderId="7" xfId="0" applyFont="1" applyFill="1" applyBorder="1"/>
    <xf numFmtId="0" fontId="7" fillId="20" borderId="11" xfId="0" applyNumberFormat="1" applyFont="1" applyFill="1" applyBorder="1" applyAlignment="1">
      <alignment horizontal="center"/>
    </xf>
    <xf numFmtId="44" fontId="7" fillId="20" borderId="11" xfId="1" applyFont="1" applyFill="1" applyBorder="1" applyAlignment="1">
      <alignment horizontal="center"/>
    </xf>
    <xf numFmtId="0" fontId="7" fillId="20" borderId="11" xfId="1" applyNumberFormat="1" applyFont="1" applyFill="1" applyBorder="1" applyAlignment="1">
      <alignment horizontal="center"/>
    </xf>
    <xf numFmtId="0" fontId="7" fillId="20" borderId="11" xfId="0" applyFont="1" applyFill="1" applyBorder="1" applyAlignment="1">
      <alignment horizontal="center"/>
    </xf>
    <xf numFmtId="0" fontId="7" fillId="20" borderId="15" xfId="0" applyFont="1" applyFill="1" applyBorder="1" applyAlignment="1">
      <alignment horizontal="center"/>
    </xf>
    <xf numFmtId="0" fontId="7" fillId="20" borderId="15" xfId="0" applyNumberFormat="1" applyFont="1" applyFill="1" applyBorder="1" applyAlignment="1">
      <alignment horizontal="center"/>
    </xf>
    <xf numFmtId="1" fontId="7" fillId="20" borderId="11" xfId="1" applyNumberFormat="1" applyFont="1" applyFill="1" applyBorder="1" applyAlignment="1">
      <alignment horizontal="center"/>
    </xf>
    <xf numFmtId="164" fontId="7" fillId="20" borderId="11" xfId="1" applyNumberFormat="1" applyFont="1" applyFill="1" applyBorder="1" applyAlignment="1">
      <alignment horizontal="center"/>
    </xf>
    <xf numFmtId="0" fontId="7" fillId="20" borderId="15" xfId="1" applyNumberFormat="1" applyFont="1" applyFill="1" applyBorder="1" applyAlignment="1">
      <alignment horizontal="center"/>
    </xf>
    <xf numFmtId="0" fontId="7" fillId="20" borderId="11" xfId="0" applyFont="1" applyFill="1" applyBorder="1"/>
    <xf numFmtId="0" fontId="7" fillId="20" borderId="11" xfId="0" applyFont="1" applyFill="1" applyBorder="1" applyAlignment="1">
      <alignment horizontal="left"/>
    </xf>
    <xf numFmtId="44" fontId="8" fillId="20" borderId="11" xfId="1" applyFont="1" applyFill="1" applyBorder="1" applyAlignment="1">
      <alignment horizontal="center"/>
    </xf>
    <xf numFmtId="44" fontId="7" fillId="20" borderId="9" xfId="1" applyFont="1" applyFill="1" applyBorder="1" applyAlignment="1">
      <alignment horizontal="center"/>
    </xf>
    <xf numFmtId="0" fontId="7" fillId="20" borderId="9" xfId="1" applyNumberFormat="1" applyFont="1" applyFill="1" applyBorder="1" applyAlignment="1">
      <alignment horizontal="center"/>
    </xf>
    <xf numFmtId="0" fontId="7" fillId="20" borderId="14" xfId="0" applyNumberFormat="1" applyFont="1" applyFill="1" applyBorder="1" applyAlignment="1">
      <alignment horizontal="center"/>
    </xf>
    <xf numFmtId="44" fontId="7" fillId="20" borderId="14" xfId="1" applyFont="1" applyFill="1" applyBorder="1" applyAlignment="1">
      <alignment horizontal="center"/>
    </xf>
    <xf numFmtId="44" fontId="8" fillId="20" borderId="14" xfId="1" applyFont="1" applyFill="1" applyBorder="1" applyAlignment="1">
      <alignment horizontal="center"/>
    </xf>
    <xf numFmtId="0" fontId="7" fillId="20" borderId="14" xfId="0" applyFont="1" applyFill="1" applyBorder="1" applyAlignment="1">
      <alignment horizontal="center"/>
    </xf>
    <xf numFmtId="0" fontId="7" fillId="20" borderId="14" xfId="1" applyNumberFormat="1" applyFont="1" applyFill="1" applyBorder="1" applyAlignment="1">
      <alignment horizontal="center"/>
    </xf>
    <xf numFmtId="49" fontId="7" fillId="20" borderId="7" xfId="1" applyNumberFormat="1" applyFont="1" applyFill="1" applyBorder="1" applyAlignment="1">
      <alignment horizontal="center"/>
    </xf>
    <xf numFmtId="0" fontId="7" fillId="20" borderId="7" xfId="0" applyNumberFormat="1" applyFont="1" applyFill="1" applyBorder="1"/>
    <xf numFmtId="44" fontId="10" fillId="0" borderId="0" xfId="1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8" fillId="19" borderId="7" xfId="0" applyFont="1" applyFill="1" applyBorder="1" applyAlignment="1">
      <alignment horizontal="center"/>
    </xf>
    <xf numFmtId="0" fontId="0" fillId="19" borderId="12" xfId="0" applyFill="1" applyBorder="1" applyAlignment="1">
      <alignment horizontal="center"/>
    </xf>
    <xf numFmtId="0" fontId="0" fillId="19" borderId="16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18" borderId="7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left" vertical="center"/>
    </xf>
    <xf numFmtId="49" fontId="20" fillId="3" borderId="7" xfId="0" applyNumberFormat="1" applyFont="1" applyFill="1" applyBorder="1" applyAlignment="1">
      <alignment horizontal="center"/>
    </xf>
    <xf numFmtId="44" fontId="20" fillId="3" borderId="7" xfId="0" applyNumberFormat="1" applyFont="1" applyFill="1" applyBorder="1" applyAlignment="1">
      <alignment horizontal="center"/>
    </xf>
    <xf numFmtId="0" fontId="20" fillId="3" borderId="7" xfId="0" applyNumberFormat="1" applyFont="1" applyFill="1" applyBorder="1" applyAlignment="1">
      <alignment horizontal="center"/>
    </xf>
    <xf numFmtId="49" fontId="20" fillId="3" borderId="7" xfId="0" applyNumberFormat="1" applyFont="1" applyFill="1" applyBorder="1" applyAlignment="1">
      <alignment horizontal="center" vertical="center"/>
    </xf>
    <xf numFmtId="44" fontId="20" fillId="3" borderId="7" xfId="0" applyNumberFormat="1" applyFont="1" applyFill="1" applyBorder="1" applyAlignment="1">
      <alignment horizontal="center" vertical="center"/>
    </xf>
    <xf numFmtId="0" fontId="20" fillId="3" borderId="7" xfId="0" applyNumberFormat="1" applyFont="1" applyFill="1" applyBorder="1" applyAlignment="1">
      <alignment horizontal="center" vertical="center"/>
    </xf>
    <xf numFmtId="44" fontId="20" fillId="3" borderId="7" xfId="0" applyNumberFormat="1" applyFont="1" applyFill="1" applyBorder="1" applyAlignment="1">
      <alignment vertical="center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0" xfId="0" applyFont="1" applyBorder="1" applyAlignment="1"/>
  </cellXfs>
  <cellStyles count="2">
    <cellStyle name="Moneda" xfId="1" builtinId="4"/>
    <cellStyle name="Normal" xfId="0" builtinId="0"/>
  </cellStyles>
  <dxfs count="10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2" tint="-0.249977111117893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339247</xdr:rowOff>
    </xdr:from>
    <xdr:to>
      <xdr:col>1</xdr:col>
      <xdr:colOff>427733</xdr:colOff>
      <xdr:row>5</xdr:row>
      <xdr:rowOff>157880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0697"/>
          <a:ext cx="799208" cy="894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0</xdr:row>
      <xdr:rowOff>9525</xdr:rowOff>
    </xdr:from>
    <xdr:to>
      <xdr:col>5</xdr:col>
      <xdr:colOff>9525</xdr:colOff>
      <xdr:row>3</xdr:row>
      <xdr:rowOff>190500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9525"/>
          <a:ext cx="127635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133349</xdr:colOff>
      <xdr:row>0</xdr:row>
      <xdr:rowOff>0</xdr:rowOff>
    </xdr:from>
    <xdr:to>
      <xdr:col>1</xdr:col>
      <xdr:colOff>1343024</xdr:colOff>
      <xdr:row>4</xdr:row>
      <xdr:rowOff>19050</xdr:rowOff>
    </xdr:to>
    <xdr:pic>
      <xdr:nvPicPr>
        <xdr:cNvPr id="3" name="2 Imagen" descr="LOGO DIF JAL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" y="0"/>
          <a:ext cx="12096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9:AW27" totalsRowCount="1" headerRowDxfId="102" dataDxfId="101" totalsRowDxfId="99" tableBorderDxfId="100" totalsRowBorderDxfId="98">
  <autoFilter ref="A9:AW26"/>
  <sortState ref="A3:AG654">
    <sortCondition ref="A2:A654"/>
  </sortState>
  <tableColumns count="49">
    <tableColumn id="1" name="No." dataDxfId="97" totalsRowDxfId="48"/>
    <tableColumn id="2" name="No. EXP." dataDxfId="96" totalsRowDxfId="47"/>
    <tableColumn id="3" name="NOMBRE DE PUPILOS" dataDxfId="95" totalsRowDxfId="46"/>
    <tableColumn id="4" name="EDAD" dataDxfId="94" totalsRowDxfId="45"/>
    <tableColumn id="5" name="MUJER" totalsRowFunction="sum" dataDxfId="93" totalsRowDxfId="44"/>
    <tableColumn id="6" name="HOMBRE" totalsRowFunction="sum" dataDxfId="92" totalsRowDxfId="43"/>
    <tableColumn id="7" name="ALBERGUE  " dataDxfId="91" totalsRowDxfId="42"/>
    <tableColumn id="8" name="AREA " dataDxfId="90" totalsRowDxfId="41"/>
    <tableColumn id="9" name="ENERO. 2017" totalsRowFunction="sum" dataDxfId="89" totalsRowDxfId="40" dataCellStyle="Moneda"/>
    <tableColumn id="21" name="INVERSION ENERO 17" totalsRowFunction="sum" dataDxfId="88" totalsRowDxfId="39" dataCellStyle="Moneda"/>
    <tableColumn id="10" name="FEBRERO. 2017" totalsRowFunction="sum" dataDxfId="87" totalsRowDxfId="38" dataCellStyle="Moneda"/>
    <tableColumn id="22" name="INVERSION FEBRERO 17" totalsRowFunction="sum" dataDxfId="86" totalsRowDxfId="37" dataCellStyle="Moneda"/>
    <tableColumn id="11" name="MARZO. 17" totalsRowFunction="sum" dataDxfId="85" totalsRowDxfId="36" dataCellStyle="Moneda"/>
    <tableColumn id="24" name="INVERSION MARZO 17" totalsRowFunction="sum" dataDxfId="84" totalsRowDxfId="35" dataCellStyle="Moneda"/>
    <tableColumn id="12" name="ABRIL. 17" totalsRowFunction="sum" dataDxfId="83" totalsRowDxfId="34" dataCellStyle="Moneda"/>
    <tableColumn id="26" name="INVERSION ABRIL 17" totalsRowFunction="sum" dataDxfId="82" totalsRowDxfId="33" dataCellStyle="Moneda"/>
    <tableColumn id="13" name="MAYO. 17" totalsRowFunction="sum" dataDxfId="81" totalsRowDxfId="32" dataCellStyle="Moneda"/>
    <tableColumn id="20" name="INVERSION MAYO 17" totalsRowFunction="sum" dataDxfId="80" totalsRowDxfId="31" dataCellStyle="Moneda"/>
    <tableColumn id="30" name="JUNIO 17" totalsRowFunction="sum" dataDxfId="79" totalsRowDxfId="30" dataCellStyle="Moneda"/>
    <tableColumn id="39" name="INVERSION. JUNIO 17" totalsRowFunction="sum" dataDxfId="78" totalsRowDxfId="29" dataCellStyle="Moneda"/>
    <tableColumn id="31" name="jul-17" totalsRowFunction="sum" dataDxfId="77" totalsRowDxfId="28" dataCellStyle="Moneda"/>
    <tableColumn id="34" name="INVERSION JULIO 17" totalsRowFunction="sum" dataDxfId="76" totalsRowDxfId="27" dataCellStyle="Moneda"/>
    <tableColumn id="36" name="AGOSTO     . 2017" totalsRowFunction="custom" dataDxfId="75" totalsRowDxfId="26" dataCellStyle="Moneda">
      <totalsRowFormula>SUM(W10:W26)</totalsRowFormula>
    </tableColumn>
    <tableColumn id="32" name="INVERSION AGOSTO 17" totalsRowFunction="custom" dataDxfId="74" totalsRowDxfId="25" dataCellStyle="Moneda">
      <totalsRowFormula>SUM(X10:X26)</totalsRowFormula>
    </tableColumn>
    <tableColumn id="46" name="SEPTIEMBRE. 2017" totalsRowFunction="sum" dataDxfId="73" totalsRowDxfId="24" dataCellStyle="Moneda"/>
    <tableColumn id="47" name="INVERSION SEPTIEMBRE    2017" totalsRowFunction="custom" dataDxfId="72" totalsRowDxfId="23" dataCellStyle="Moneda">
      <totalsRowFormula>SUM(Z10:Z26)</totalsRowFormula>
    </tableColumn>
    <tableColumn id="49" name="OCTUBRE  . 2017" totalsRowFunction="custom" dataDxfId="71" totalsRowDxfId="22" dataCellStyle="Moneda">
      <totalsRowFormula>SUM(AA10:AA26)</totalsRowFormula>
    </tableColumn>
    <tableColumn id="48" name="INVERSION OCTUBRE  2017" totalsRowFunction="custom" dataDxfId="70" totalsRowDxfId="21" dataCellStyle="Moneda">
      <totalsRowFormula>SUM(AB10:AB26)</totalsRowFormula>
    </tableColumn>
    <tableColumn id="51" name="NOVIEMBRE . 2017" totalsRowFunction="custom" dataDxfId="69" totalsRowDxfId="20" dataCellStyle="Moneda">
      <totalsRowFormula>SUM(AC10:AC26)</totalsRowFormula>
    </tableColumn>
    <tableColumn id="50" name="INVERSION NOVIEMBRE  2017" totalsRowFunction="custom" dataDxfId="68" totalsRowDxfId="19" dataCellStyle="Moneda">
      <totalsRowFormula>SUM(AD10:AD26)</totalsRowFormula>
    </tableColumn>
    <tableColumn id="43" name="DICIEMBRE. 2017" totalsRowFunction="sum" dataDxfId="67" totalsRowDxfId="18" dataCellStyle="Moneda"/>
    <tableColumn id="42" name="INVERSION DICIEMBRE  2017" totalsRowFunction="sum" dataDxfId="66" totalsRowDxfId="17" dataCellStyle="Moneda"/>
    <tableColumn id="14" name="MUNICIPIO" dataDxfId="65" totalsRowDxfId="16" dataCellStyle="Moneda"/>
    <tableColumn id="15" name="ENERO. 2017 DESPENSA" dataDxfId="64" totalsRowDxfId="15"/>
    <tableColumn id="23" name="INVERSION ENERO 2017" dataDxfId="63" totalsRowDxfId="14"/>
    <tableColumn id="16" name="FEBRERO. 2017 DESPENSA" dataDxfId="62" totalsRowDxfId="13"/>
    <tableColumn id="25" name="INVERSION FEBRERO 2017" dataDxfId="61" totalsRowDxfId="12"/>
    <tableColumn id="17" name="MARZO.  2017 DESPENSA" dataDxfId="60" totalsRowDxfId="11"/>
    <tableColumn id="27" name="INVERSION MARZO 2017" dataDxfId="59" totalsRowDxfId="10" dataCellStyle="Moneda"/>
    <tableColumn id="18" name="ABRIL. 2017  DESPENSA" dataDxfId="58" totalsRowDxfId="9"/>
    <tableColumn id="28" name="INVERSION  ABRIL 2017" dataDxfId="57" totalsRowDxfId="8" dataCellStyle="Moneda"/>
    <tableColumn id="29" name="MAYO.       2017" dataDxfId="56" totalsRowDxfId="7"/>
    <tableColumn id="19" name="INVERSION  MAYO  2017" dataDxfId="55" totalsRowDxfId="6" dataCellStyle="Moneda"/>
    <tableColumn id="40" name="JUNIO.            2017" totalsRowFunction="sum" dataDxfId="54" totalsRowDxfId="5" dataCellStyle="Moneda"/>
    <tableColumn id="41" name="INVERSION JUNIO 2017" totalsRowFunction="sum" dataDxfId="53" totalsRowDxfId="4" dataCellStyle="Moneda"/>
    <tableColumn id="33" name="JULIO. 2017" totalsRowFunction="sum" dataDxfId="52" totalsRowDxfId="3"/>
    <tableColumn id="35" name="INVERSION JULIO . 2017" totalsRowFunction="sum" dataDxfId="51" totalsRowDxfId="2" dataCellStyle="Moneda"/>
    <tableColumn id="37" name="AGOSTO. 2017" totalsRowFunction="custom" dataDxfId="50" totalsRowDxfId="1">
      <totalsRowFormula>SUM(AV10:AV26)</totalsRowFormula>
    </tableColumn>
    <tableColumn id="38" name="INVERSION AGOSTO  2017" totalsRowFunction="sum" dataDxfId="49" totalsRow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98"/>
  <sheetViews>
    <sheetView tabSelected="1" workbookViewId="0">
      <selection activeCell="B6" sqref="B6"/>
    </sheetView>
  </sheetViews>
  <sheetFormatPr baseColWidth="10" defaultRowHeight="15" x14ac:dyDescent="0.25"/>
  <cols>
    <col min="1" max="1" width="6.42578125" style="23" customWidth="1"/>
    <col min="2" max="2" width="17.42578125" style="23" customWidth="1"/>
    <col min="3" max="3" width="40.140625" style="23" customWidth="1"/>
    <col min="4" max="6" width="5.140625" style="36" customWidth="1"/>
    <col min="7" max="8" width="23.42578125" style="23" customWidth="1"/>
    <col min="9" max="9" width="11" style="36" customWidth="1"/>
    <col min="10" max="10" width="14.5703125" style="36" customWidth="1"/>
    <col min="11" max="11" width="11" style="38" customWidth="1"/>
    <col min="12" max="12" width="14.5703125" style="36" customWidth="1"/>
    <col min="13" max="13" width="11" style="36" customWidth="1"/>
    <col min="14" max="14" width="14.5703125" style="36" customWidth="1"/>
    <col min="15" max="15" width="11" style="36" customWidth="1"/>
    <col min="16" max="16" width="14.5703125" style="36" customWidth="1"/>
    <col min="17" max="18" width="11" style="36" customWidth="1"/>
    <col min="19" max="19" width="11" style="52" customWidth="1"/>
    <col min="20" max="20" width="14.5703125" style="36" customWidth="1"/>
    <col min="21" max="21" width="11" style="36" customWidth="1"/>
    <col min="22" max="22" width="11" style="35" customWidth="1"/>
    <col min="23" max="23" width="11" style="38" customWidth="1"/>
    <col min="24" max="24" width="14.5703125" style="35" customWidth="1"/>
    <col min="25" max="25" width="11" style="36" customWidth="1"/>
    <col min="26" max="26" width="14.5703125" style="35" customWidth="1"/>
    <col min="27" max="27" width="11" style="36" customWidth="1"/>
    <col min="28" max="28" width="14.5703125" style="35" customWidth="1"/>
    <col min="29" max="29" width="11" style="36" customWidth="1"/>
    <col min="30" max="30" width="14.5703125" style="36" customWidth="1"/>
    <col min="31" max="31" width="11" style="38" customWidth="1"/>
    <col min="32" max="32" width="14.5703125" style="35" customWidth="1"/>
    <col min="33" max="33" width="20.7109375" style="36" customWidth="1"/>
    <col min="34" max="38" width="10.28515625" style="36" customWidth="1"/>
    <col min="39" max="39" width="10.28515625" style="35" customWidth="1"/>
    <col min="40" max="43" width="10.28515625" style="36" customWidth="1"/>
    <col min="44" max="44" width="10.28515625" style="38" customWidth="1"/>
    <col min="45" max="45" width="14.5703125" style="36" customWidth="1"/>
    <col min="46" max="46" width="10.28515625" style="36" customWidth="1"/>
    <col min="47" max="47" width="14.5703125" style="57" customWidth="1"/>
    <col min="48" max="48" width="10.28515625" style="23" customWidth="1"/>
    <col min="49" max="49" width="14.5703125" style="23" customWidth="1"/>
    <col min="50" max="50" width="10.28515625" style="36" customWidth="1"/>
    <col min="51" max="51" width="14.5703125" style="37" customWidth="1"/>
    <col min="52" max="52" width="10.28515625" style="38" customWidth="1"/>
    <col min="53" max="53" width="14.5703125" style="35" customWidth="1"/>
    <col min="54" max="54" width="10.28515625" style="36" customWidth="1"/>
    <col min="55" max="55" width="14.5703125" style="36" customWidth="1"/>
    <col min="56" max="56" width="10.28515625" style="38" customWidth="1"/>
    <col min="57" max="57" width="14.5703125" style="36" customWidth="1"/>
  </cols>
  <sheetData>
    <row r="1" spans="1:65" s="23" customFormat="1" ht="13.5" thickBot="1" x14ac:dyDescent="0.25">
      <c r="D1" s="36"/>
      <c r="E1" s="36"/>
      <c r="F1" s="36"/>
      <c r="I1" s="36"/>
      <c r="J1" s="36"/>
      <c r="K1" s="38"/>
      <c r="L1" s="36"/>
      <c r="M1" s="36"/>
      <c r="N1" s="36"/>
      <c r="O1" s="36"/>
      <c r="P1" s="36"/>
      <c r="Q1" s="36"/>
      <c r="R1" s="36"/>
      <c r="S1" s="52"/>
      <c r="T1" s="36"/>
      <c r="U1" s="36"/>
      <c r="V1" s="35"/>
      <c r="W1" s="36"/>
      <c r="X1" s="35"/>
      <c r="Y1" s="36"/>
      <c r="Z1" s="35"/>
      <c r="AA1" s="36"/>
      <c r="AB1" s="35"/>
      <c r="AC1" s="36"/>
      <c r="AD1" s="36"/>
      <c r="AE1" s="36"/>
      <c r="AF1" s="36"/>
      <c r="AG1" s="36"/>
      <c r="AH1" s="36"/>
      <c r="AI1" s="36"/>
      <c r="AJ1" s="36"/>
      <c r="AK1" s="35"/>
      <c r="AL1" s="36"/>
      <c r="AM1" s="36"/>
      <c r="AN1" s="36"/>
      <c r="AO1" s="36"/>
      <c r="AP1" s="38"/>
      <c r="AQ1" s="36"/>
      <c r="AR1" s="36"/>
      <c r="AS1" s="57"/>
      <c r="AV1" s="36"/>
      <c r="AW1" s="36"/>
      <c r="AX1" s="36"/>
      <c r="AY1" s="36"/>
      <c r="AZ1" s="36"/>
      <c r="BA1" s="36"/>
      <c r="BC1" s="24"/>
      <c r="BD1" s="29"/>
      <c r="BE1" s="24"/>
      <c r="BF1" s="29"/>
      <c r="BG1" s="24"/>
      <c r="BH1" s="29"/>
      <c r="BI1" s="24"/>
      <c r="BJ1" s="29"/>
      <c r="BK1" s="24"/>
      <c r="BL1" s="24"/>
      <c r="BM1" s="26"/>
    </row>
    <row r="2" spans="1:65" s="23" customFormat="1" ht="29.25" customHeight="1" x14ac:dyDescent="0.2">
      <c r="C2" s="205" t="s">
        <v>173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7"/>
      <c r="T2" s="36"/>
      <c r="U2" s="36"/>
      <c r="V2" s="35"/>
      <c r="W2" s="36"/>
      <c r="X2" s="35"/>
      <c r="Y2" s="36"/>
      <c r="Z2" s="35"/>
      <c r="AA2" s="36"/>
      <c r="AB2" s="35"/>
      <c r="AC2" s="36"/>
      <c r="AD2" s="36"/>
      <c r="AE2" s="36"/>
      <c r="AF2" s="36"/>
      <c r="AG2" s="36"/>
      <c r="AH2" s="36"/>
      <c r="AI2" s="36"/>
      <c r="AJ2" s="36"/>
      <c r="AK2" s="35"/>
      <c r="AL2" s="36"/>
      <c r="AM2" s="36"/>
      <c r="AN2" s="36"/>
      <c r="AO2" s="36"/>
      <c r="AP2" s="38"/>
      <c r="AQ2" s="36"/>
      <c r="AR2" s="36"/>
      <c r="AS2" s="57"/>
      <c r="AV2" s="36"/>
      <c r="AW2" s="36"/>
      <c r="AX2" s="36"/>
      <c r="AY2" s="36"/>
      <c r="AZ2" s="36"/>
      <c r="BA2" s="36"/>
      <c r="BC2" s="24"/>
      <c r="BD2" s="29"/>
      <c r="BE2" s="24"/>
      <c r="BF2" s="29"/>
      <c r="BG2" s="24"/>
      <c r="BH2" s="29"/>
      <c r="BI2" s="24"/>
      <c r="BJ2" s="29"/>
      <c r="BK2" s="24"/>
      <c r="BL2" s="24"/>
      <c r="BM2" s="26"/>
    </row>
    <row r="3" spans="1:65" s="23" customFormat="1" ht="29.25" customHeight="1" thickBot="1" x14ac:dyDescent="0.25"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10"/>
      <c r="T3" s="36"/>
      <c r="U3" s="36"/>
      <c r="V3" s="35"/>
      <c r="W3" s="36"/>
      <c r="X3" s="35"/>
      <c r="Y3" s="36"/>
      <c r="Z3" s="35"/>
      <c r="AA3" s="36"/>
      <c r="AB3" s="35"/>
      <c r="AC3" s="36"/>
      <c r="AD3" s="36"/>
      <c r="AE3" s="36"/>
      <c r="AF3" s="36"/>
      <c r="AG3" s="36"/>
      <c r="AH3" s="36"/>
      <c r="AI3" s="36"/>
      <c r="AJ3" s="36"/>
      <c r="AK3" s="35"/>
      <c r="AL3" s="36"/>
      <c r="AM3" s="36"/>
      <c r="AN3" s="36"/>
      <c r="AO3" s="36"/>
      <c r="AP3" s="38"/>
      <c r="AQ3" s="36"/>
      <c r="AR3" s="36"/>
      <c r="AS3" s="57"/>
      <c r="AV3" s="36"/>
      <c r="AW3" s="36"/>
      <c r="AX3" s="36"/>
      <c r="AY3" s="36"/>
      <c r="AZ3" s="36"/>
      <c r="BA3" s="36"/>
      <c r="BC3" s="24"/>
      <c r="BD3" s="29"/>
      <c r="BE3" s="24"/>
      <c r="BF3" s="29"/>
      <c r="BG3" s="24"/>
      <c r="BH3" s="29"/>
      <c r="BI3" s="24"/>
      <c r="BJ3" s="29"/>
      <c r="BK3" s="24"/>
      <c r="BL3" s="24"/>
      <c r="BM3" s="26"/>
    </row>
    <row r="4" spans="1:65" s="23" customFormat="1" ht="13.5" thickBot="1" x14ac:dyDescent="0.25">
      <c r="D4" s="36"/>
      <c r="E4" s="36"/>
      <c r="F4" s="36"/>
      <c r="I4" s="36"/>
      <c r="J4" s="36"/>
      <c r="K4" s="38"/>
      <c r="L4" s="36"/>
      <c r="M4" s="36"/>
      <c r="N4" s="36"/>
      <c r="O4" s="36"/>
      <c r="P4" s="36"/>
      <c r="Q4" s="36"/>
      <c r="R4" s="36"/>
      <c r="S4" s="52"/>
      <c r="T4" s="36"/>
      <c r="U4" s="36"/>
      <c r="V4" s="35"/>
      <c r="W4" s="36"/>
      <c r="X4" s="35"/>
      <c r="Y4" s="36"/>
      <c r="Z4" s="35"/>
      <c r="AA4" s="36"/>
      <c r="AB4" s="35"/>
      <c r="AC4" s="36"/>
      <c r="AD4" s="36"/>
      <c r="AE4" s="36"/>
      <c r="AF4" s="36"/>
      <c r="AG4" s="36"/>
      <c r="AH4" s="36"/>
      <c r="AI4" s="36"/>
      <c r="AJ4" s="36"/>
      <c r="AK4" s="35"/>
      <c r="AL4" s="36"/>
      <c r="AM4" s="36"/>
      <c r="AN4" s="36"/>
      <c r="AO4" s="36"/>
      <c r="AP4" s="38"/>
      <c r="AQ4" s="36"/>
      <c r="AR4" s="36"/>
      <c r="AS4" s="57"/>
      <c r="AV4" s="36"/>
      <c r="AW4" s="36"/>
      <c r="AX4" s="36"/>
      <c r="AY4" s="36"/>
      <c r="AZ4" s="36"/>
      <c r="BA4" s="36"/>
      <c r="BC4" s="24"/>
      <c r="BD4" s="29"/>
      <c r="BE4" s="24"/>
      <c r="BF4" s="29"/>
      <c r="BG4" s="24"/>
      <c r="BH4" s="29"/>
      <c r="BI4" s="24"/>
      <c r="BJ4" s="29"/>
      <c r="BK4" s="24"/>
      <c r="BL4" s="24"/>
      <c r="BM4" s="26"/>
    </row>
    <row r="5" spans="1:65" s="23" customFormat="1" ht="12.75" x14ac:dyDescent="0.2">
      <c r="C5" s="205" t="s">
        <v>174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7"/>
      <c r="T5" s="36"/>
      <c r="U5" s="36"/>
      <c r="V5" s="35"/>
      <c r="W5" s="36"/>
      <c r="X5" s="35"/>
      <c r="Y5" s="36"/>
      <c r="Z5" s="35"/>
      <c r="AA5" s="36"/>
      <c r="AB5" s="35"/>
      <c r="AC5" s="36"/>
      <c r="AD5" s="36"/>
      <c r="AE5" s="36"/>
      <c r="AF5" s="36"/>
      <c r="AG5" s="36"/>
      <c r="AH5" s="36"/>
      <c r="AI5" s="36"/>
      <c r="AJ5" s="36"/>
      <c r="AK5" s="35"/>
      <c r="AL5" s="36"/>
      <c r="AM5" s="36"/>
      <c r="AN5" s="36"/>
      <c r="AO5" s="36"/>
      <c r="AP5" s="38"/>
      <c r="AQ5" s="36"/>
      <c r="AR5" s="36"/>
      <c r="AS5" s="57"/>
      <c r="AV5" s="36"/>
      <c r="AW5" s="36"/>
      <c r="AX5" s="36"/>
      <c r="AY5" s="36"/>
      <c r="AZ5" s="36"/>
      <c r="BA5" s="36"/>
      <c r="BC5" s="24"/>
      <c r="BD5" s="29"/>
      <c r="BE5" s="24"/>
      <c r="BF5" s="29"/>
      <c r="BG5" s="24"/>
      <c r="BH5" s="29"/>
      <c r="BI5" s="24"/>
      <c r="BJ5" s="29"/>
      <c r="BK5" s="24"/>
      <c r="BL5" s="24"/>
      <c r="BM5" s="26"/>
    </row>
    <row r="6" spans="1:65" s="23" customFormat="1" ht="105" customHeight="1" thickBot="1" x14ac:dyDescent="0.25">
      <c r="C6" s="208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0"/>
      <c r="T6" s="36"/>
      <c r="U6" s="36"/>
      <c r="V6" s="35"/>
      <c r="W6" s="36"/>
      <c r="X6" s="35"/>
      <c r="Y6" s="36"/>
      <c r="Z6" s="35"/>
      <c r="AA6" s="36"/>
      <c r="AB6" s="35"/>
      <c r="AC6" s="36"/>
      <c r="AD6" s="36"/>
      <c r="AE6" s="36"/>
      <c r="AF6" s="36"/>
      <c r="AG6" s="36"/>
      <c r="AH6" s="36"/>
      <c r="AI6" s="36"/>
      <c r="AJ6" s="36"/>
      <c r="AK6" s="35"/>
      <c r="AL6" s="36"/>
      <c r="AM6" s="36"/>
      <c r="AN6" s="36"/>
      <c r="AO6" s="36"/>
      <c r="AP6" s="38"/>
      <c r="AQ6" s="36"/>
      <c r="AR6" s="36"/>
      <c r="AS6" s="57"/>
      <c r="AV6" s="36"/>
      <c r="AW6" s="36"/>
      <c r="AX6" s="36"/>
      <c r="AY6" s="36"/>
      <c r="AZ6" s="36"/>
      <c r="BA6" s="36"/>
      <c r="BC6" s="24"/>
      <c r="BD6" s="29"/>
      <c r="BE6" s="24"/>
      <c r="BF6" s="29"/>
      <c r="BG6" s="24"/>
      <c r="BH6" s="29"/>
      <c r="BI6" s="24"/>
      <c r="BJ6" s="29"/>
      <c r="BK6" s="24"/>
      <c r="BL6" s="24"/>
      <c r="BM6" s="26"/>
    </row>
    <row r="7" spans="1:65" s="23" customFormat="1" ht="33" customHeight="1" thickBot="1" x14ac:dyDescent="0.3"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36"/>
      <c r="U7" s="36"/>
      <c r="V7" s="35"/>
      <c r="W7" s="36"/>
      <c r="X7" s="35"/>
      <c r="Y7" s="36"/>
      <c r="Z7" s="35"/>
      <c r="AA7" s="36"/>
      <c r="AB7" s="35"/>
      <c r="AC7" s="36"/>
      <c r="AD7" s="36"/>
      <c r="AE7" s="36"/>
      <c r="AF7" s="36"/>
      <c r="AG7" s="36"/>
      <c r="AH7" s="36"/>
      <c r="AI7" s="36"/>
      <c r="AJ7" s="36"/>
      <c r="AK7" s="35"/>
      <c r="AL7" s="36"/>
      <c r="AM7" s="36"/>
      <c r="AN7" s="36"/>
      <c r="AO7" s="36"/>
      <c r="AP7" s="38"/>
      <c r="AQ7" s="36"/>
      <c r="AR7" s="36"/>
      <c r="AS7" s="57"/>
      <c r="AV7" s="36"/>
      <c r="AW7" s="36"/>
      <c r="AX7" s="36"/>
      <c r="AY7" s="36"/>
      <c r="AZ7" s="36"/>
      <c r="BA7" s="36"/>
      <c r="BC7" s="24"/>
      <c r="BD7" s="29"/>
      <c r="BE7" s="24"/>
      <c r="BF7" s="29"/>
      <c r="BG7" s="24"/>
      <c r="BH7" s="29"/>
      <c r="BI7" s="24"/>
      <c r="BJ7" s="29"/>
      <c r="BK7" s="24"/>
      <c r="BL7" s="24"/>
      <c r="BM7" s="26"/>
    </row>
    <row r="8" spans="1:65" ht="15.75" x14ac:dyDescent="0.25">
      <c r="A8" s="1"/>
      <c r="B8" s="2"/>
      <c r="C8" s="3"/>
      <c r="D8" s="3"/>
      <c r="E8" s="180" t="s">
        <v>0</v>
      </c>
      <c r="F8" s="181"/>
      <c r="G8" s="3"/>
      <c r="H8" s="3"/>
      <c r="I8" s="182" t="s">
        <v>1</v>
      </c>
      <c r="J8" s="183"/>
      <c r="K8" s="184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5"/>
      <c r="AE8" s="4"/>
      <c r="AF8" s="5"/>
      <c r="AG8" s="6"/>
      <c r="AH8" s="182" t="s">
        <v>2</v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5"/>
      <c r="BD8" s="7"/>
      <c r="BE8" s="8"/>
    </row>
    <row r="9" spans="1:65" s="23" customFormat="1" ht="39" thickBot="1" x14ac:dyDescent="0.25">
      <c r="A9" s="118" t="s">
        <v>3</v>
      </c>
      <c r="B9" s="119" t="s">
        <v>4</v>
      </c>
      <c r="C9" s="120" t="s">
        <v>5</v>
      </c>
      <c r="D9" s="120" t="s">
        <v>6</v>
      </c>
      <c r="E9" s="121" t="s">
        <v>7</v>
      </c>
      <c r="F9" s="121" t="s">
        <v>8</v>
      </c>
      <c r="G9" s="120" t="s">
        <v>9</v>
      </c>
      <c r="H9" s="120" t="s">
        <v>10</v>
      </c>
      <c r="I9" s="113" t="s">
        <v>91</v>
      </c>
      <c r="J9" s="113" t="s">
        <v>92</v>
      </c>
      <c r="K9" s="122" t="s">
        <v>93</v>
      </c>
      <c r="L9" s="114" t="s">
        <v>94</v>
      </c>
      <c r="M9" s="136" t="s">
        <v>95</v>
      </c>
      <c r="N9" s="136" t="s">
        <v>96</v>
      </c>
      <c r="O9" s="123" t="s">
        <v>97</v>
      </c>
      <c r="P9" s="123" t="s">
        <v>98</v>
      </c>
      <c r="Q9" s="117" t="s">
        <v>99</v>
      </c>
      <c r="R9" s="117" t="s">
        <v>100</v>
      </c>
      <c r="S9" s="124" t="s">
        <v>101</v>
      </c>
      <c r="T9" s="125" t="s">
        <v>102</v>
      </c>
      <c r="U9" s="126" t="s">
        <v>103</v>
      </c>
      <c r="V9" s="127" t="s">
        <v>104</v>
      </c>
      <c r="W9" s="128" t="s">
        <v>106</v>
      </c>
      <c r="X9" s="129" t="s">
        <v>105</v>
      </c>
      <c r="Y9" s="9" t="s">
        <v>107</v>
      </c>
      <c r="Z9" s="130" t="s">
        <v>108</v>
      </c>
      <c r="AA9" s="11" t="s">
        <v>109</v>
      </c>
      <c r="AB9" s="12" t="s">
        <v>110</v>
      </c>
      <c r="AC9" s="112" t="s">
        <v>111</v>
      </c>
      <c r="AD9" s="14" t="s">
        <v>112</v>
      </c>
      <c r="AE9" s="15" t="s">
        <v>113</v>
      </c>
      <c r="AF9" s="131" t="s">
        <v>114</v>
      </c>
      <c r="AG9" s="132" t="s">
        <v>13</v>
      </c>
      <c r="AH9" s="113" t="s">
        <v>115</v>
      </c>
      <c r="AI9" s="113" t="s">
        <v>116</v>
      </c>
      <c r="AJ9" s="114" t="s">
        <v>117</v>
      </c>
      <c r="AK9" s="114" t="s">
        <v>118</v>
      </c>
      <c r="AL9" s="115" t="s">
        <v>119</v>
      </c>
      <c r="AM9" s="115" t="s">
        <v>120</v>
      </c>
      <c r="AN9" s="116" t="s">
        <v>121</v>
      </c>
      <c r="AO9" s="116" t="s">
        <v>122</v>
      </c>
      <c r="AP9" s="117" t="s">
        <v>123</v>
      </c>
      <c r="AQ9" s="117" t="s">
        <v>124</v>
      </c>
      <c r="AR9" s="133" t="s">
        <v>125</v>
      </c>
      <c r="AS9" s="125" t="s">
        <v>126</v>
      </c>
      <c r="AT9" s="126" t="s">
        <v>127</v>
      </c>
      <c r="AU9" s="134" t="s">
        <v>128</v>
      </c>
      <c r="AV9" s="135" t="s">
        <v>129</v>
      </c>
      <c r="AW9" s="129" t="s">
        <v>130</v>
      </c>
      <c r="AX9" s="9" t="s">
        <v>131</v>
      </c>
      <c r="AY9" s="10" t="s">
        <v>132</v>
      </c>
      <c r="AZ9" s="11" t="s">
        <v>133</v>
      </c>
      <c r="BA9" s="12" t="s">
        <v>134</v>
      </c>
      <c r="BB9" s="13" t="s">
        <v>135</v>
      </c>
      <c r="BC9" s="14" t="s">
        <v>136</v>
      </c>
      <c r="BD9" s="15" t="s">
        <v>137</v>
      </c>
      <c r="BE9" s="16" t="s">
        <v>138</v>
      </c>
    </row>
    <row r="10" spans="1:65" s="150" customFormat="1" ht="15.75" thickBot="1" x14ac:dyDescent="0.3">
      <c r="A10" s="137">
        <v>1</v>
      </c>
      <c r="B10" s="137" t="s">
        <v>139</v>
      </c>
      <c r="C10" s="138" t="s">
        <v>156</v>
      </c>
      <c r="D10" s="137">
        <v>9</v>
      </c>
      <c r="E10" s="137"/>
      <c r="F10" s="137"/>
      <c r="G10" s="139" t="s">
        <v>152</v>
      </c>
      <c r="H10" s="138" t="s">
        <v>21</v>
      </c>
      <c r="I10" s="140"/>
      <c r="J10" s="141"/>
      <c r="K10" s="142"/>
      <c r="L10" s="141"/>
      <c r="M10" s="142">
        <v>2</v>
      </c>
      <c r="N10" s="141">
        <v>2750.16</v>
      </c>
      <c r="O10" s="142"/>
      <c r="P10" s="141"/>
      <c r="Q10" s="142"/>
      <c r="R10" s="141"/>
      <c r="S10" s="143"/>
      <c r="T10" s="141"/>
      <c r="U10" s="140"/>
      <c r="V10" s="141"/>
      <c r="W10" s="140"/>
      <c r="X10" s="144"/>
      <c r="Y10" s="140"/>
      <c r="Z10" s="141"/>
      <c r="AA10" s="140"/>
      <c r="AB10" s="141"/>
      <c r="AC10" s="140"/>
      <c r="AD10" s="137"/>
      <c r="AE10" s="140"/>
      <c r="AF10" s="141"/>
      <c r="AG10" s="142"/>
      <c r="AH10" s="137"/>
      <c r="AI10" s="137"/>
      <c r="AJ10" s="137"/>
      <c r="AK10" s="137"/>
      <c r="AL10" s="137"/>
      <c r="AM10" s="141"/>
      <c r="AN10" s="137"/>
      <c r="AO10" s="137"/>
      <c r="AP10" s="137"/>
      <c r="AQ10" s="145"/>
      <c r="AR10" s="146"/>
      <c r="AS10" s="145"/>
      <c r="AT10" s="137"/>
      <c r="AU10" s="141"/>
      <c r="AV10" s="138"/>
      <c r="AW10" s="138"/>
      <c r="AX10" s="147"/>
      <c r="AY10" s="148"/>
      <c r="AZ10" s="142"/>
      <c r="BA10" s="141"/>
      <c r="BB10" s="142"/>
      <c r="BC10" s="149"/>
      <c r="BD10" s="142"/>
      <c r="BE10" s="142"/>
    </row>
    <row r="11" spans="1:65" s="150" customFormat="1" x14ac:dyDescent="0.25">
      <c r="A11" s="151">
        <v>2</v>
      </c>
      <c r="B11" s="137" t="s">
        <v>140</v>
      </c>
      <c r="C11" s="138" t="s">
        <v>157</v>
      </c>
      <c r="D11" s="137">
        <v>16</v>
      </c>
      <c r="E11" s="137"/>
      <c r="F11" s="137"/>
      <c r="G11" s="139" t="s">
        <v>23</v>
      </c>
      <c r="H11" s="138" t="s">
        <v>21</v>
      </c>
      <c r="I11" s="140"/>
      <c r="J11" s="141"/>
      <c r="K11" s="142"/>
      <c r="L11" s="141"/>
      <c r="M11" s="142">
        <v>1</v>
      </c>
      <c r="N11" s="141">
        <v>1338</v>
      </c>
      <c r="O11" s="142"/>
      <c r="P11" s="141"/>
      <c r="Q11" s="142"/>
      <c r="R11" s="141"/>
      <c r="S11" s="143"/>
      <c r="T11" s="141"/>
      <c r="U11" s="140"/>
      <c r="V11" s="141"/>
      <c r="W11" s="140"/>
      <c r="X11" s="144"/>
      <c r="Y11" s="140"/>
      <c r="Z11" s="141"/>
      <c r="AA11" s="140"/>
      <c r="AB11" s="141"/>
      <c r="AC11" s="140"/>
      <c r="AD11" s="137"/>
      <c r="AE11" s="140"/>
      <c r="AF11" s="141"/>
      <c r="AG11" s="142"/>
      <c r="AH11" s="137"/>
      <c r="AI11" s="137"/>
      <c r="AJ11" s="137"/>
      <c r="AK11" s="137"/>
      <c r="AL11" s="137"/>
      <c r="AM11" s="141"/>
      <c r="AN11" s="137"/>
      <c r="AO11" s="137"/>
      <c r="AP11" s="137"/>
      <c r="AQ11" s="145"/>
      <c r="AR11" s="146"/>
      <c r="AS11" s="145"/>
      <c r="AT11" s="137"/>
      <c r="AU11" s="141"/>
      <c r="AV11" s="138"/>
      <c r="AW11" s="138"/>
      <c r="AX11" s="147"/>
      <c r="AY11" s="148"/>
      <c r="AZ11" s="142"/>
      <c r="BA11" s="141"/>
      <c r="BB11" s="142"/>
      <c r="BC11" s="149"/>
      <c r="BD11" s="142"/>
      <c r="BE11" s="142"/>
    </row>
    <row r="12" spans="1:65" s="150" customFormat="1" x14ac:dyDescent="0.25">
      <c r="A12" s="137">
        <v>3</v>
      </c>
      <c r="B12" s="137" t="s">
        <v>141</v>
      </c>
      <c r="C12" s="138" t="s">
        <v>158</v>
      </c>
      <c r="D12" s="137">
        <v>22</v>
      </c>
      <c r="E12" s="137"/>
      <c r="F12" s="137"/>
      <c r="G12" s="139" t="s">
        <v>17</v>
      </c>
      <c r="H12" s="138" t="s">
        <v>18</v>
      </c>
      <c r="I12" s="140"/>
      <c r="J12" s="141"/>
      <c r="K12" s="142"/>
      <c r="L12" s="141"/>
      <c r="M12" s="142">
        <v>2</v>
      </c>
      <c r="N12" s="141">
        <v>5464.76</v>
      </c>
      <c r="O12" s="142"/>
      <c r="P12" s="141"/>
      <c r="Q12" s="142"/>
      <c r="R12" s="141"/>
      <c r="S12" s="143"/>
      <c r="T12" s="141"/>
      <c r="U12" s="140"/>
      <c r="V12" s="141"/>
      <c r="W12" s="140"/>
      <c r="X12" s="144"/>
      <c r="Y12" s="140"/>
      <c r="Z12" s="141"/>
      <c r="AA12" s="140"/>
      <c r="AB12" s="141"/>
      <c r="AC12" s="140"/>
      <c r="AD12" s="137"/>
      <c r="AE12" s="140"/>
      <c r="AF12" s="141"/>
      <c r="AG12" s="142"/>
      <c r="AH12" s="137"/>
      <c r="AI12" s="137"/>
      <c r="AJ12" s="137"/>
      <c r="AK12" s="137"/>
      <c r="AL12" s="137"/>
      <c r="AM12" s="141"/>
      <c r="AN12" s="137"/>
      <c r="AO12" s="137"/>
      <c r="AP12" s="137"/>
      <c r="AQ12" s="145"/>
      <c r="AR12" s="146"/>
      <c r="AS12" s="145"/>
      <c r="AT12" s="137"/>
      <c r="AU12" s="141"/>
      <c r="AV12" s="138"/>
      <c r="AW12" s="138"/>
      <c r="AX12" s="147"/>
      <c r="AY12" s="148"/>
      <c r="AZ12" s="142"/>
      <c r="BA12" s="141"/>
      <c r="BB12" s="142"/>
      <c r="BC12" s="149"/>
      <c r="BD12" s="142"/>
      <c r="BE12" s="142"/>
    </row>
    <row r="13" spans="1:65" s="150" customFormat="1" ht="15.75" thickBot="1" x14ac:dyDescent="0.3">
      <c r="A13" s="137">
        <v>4</v>
      </c>
      <c r="B13" s="137" t="s">
        <v>35</v>
      </c>
      <c r="C13" s="138" t="s">
        <v>159</v>
      </c>
      <c r="D13" s="137">
        <v>9</v>
      </c>
      <c r="E13" s="137"/>
      <c r="F13" s="137"/>
      <c r="G13" s="139" t="s">
        <v>153</v>
      </c>
      <c r="H13" s="138" t="s">
        <v>18</v>
      </c>
      <c r="I13" s="140"/>
      <c r="J13" s="141"/>
      <c r="K13" s="142"/>
      <c r="L13" s="141"/>
      <c r="M13" s="142">
        <v>1</v>
      </c>
      <c r="N13" s="141">
        <v>2652</v>
      </c>
      <c r="O13" s="142"/>
      <c r="P13" s="141"/>
      <c r="Q13" s="142"/>
      <c r="R13" s="141"/>
      <c r="S13" s="143"/>
      <c r="T13" s="141"/>
      <c r="U13" s="140"/>
      <c r="V13" s="141"/>
      <c r="W13" s="140"/>
      <c r="X13" s="144"/>
      <c r="Y13" s="140"/>
      <c r="Z13" s="141"/>
      <c r="AA13" s="140"/>
      <c r="AB13" s="141"/>
      <c r="AC13" s="140"/>
      <c r="AD13" s="137"/>
      <c r="AE13" s="140"/>
      <c r="AF13" s="141"/>
      <c r="AG13" s="142"/>
      <c r="AH13" s="137"/>
      <c r="AI13" s="137"/>
      <c r="AJ13" s="137"/>
      <c r="AK13" s="137"/>
      <c r="AL13" s="137"/>
      <c r="AM13" s="141"/>
      <c r="AN13" s="137"/>
      <c r="AO13" s="137"/>
      <c r="AP13" s="137"/>
      <c r="AQ13" s="145"/>
      <c r="AR13" s="146"/>
      <c r="AS13" s="145"/>
      <c r="AT13" s="137"/>
      <c r="AU13" s="141"/>
      <c r="AV13" s="138"/>
      <c r="AW13" s="138"/>
      <c r="AX13" s="147"/>
      <c r="AY13" s="148"/>
      <c r="AZ13" s="142"/>
      <c r="BA13" s="141"/>
      <c r="BB13" s="142"/>
      <c r="BC13" s="149"/>
      <c r="BD13" s="142"/>
      <c r="BE13" s="142"/>
    </row>
    <row r="14" spans="1:65" s="150" customFormat="1" x14ac:dyDescent="0.25">
      <c r="A14" s="151">
        <v>5</v>
      </c>
      <c r="B14" s="137" t="s">
        <v>142</v>
      </c>
      <c r="C14" s="138" t="s">
        <v>160</v>
      </c>
      <c r="D14" s="137">
        <v>15</v>
      </c>
      <c r="E14" s="137"/>
      <c r="F14" s="137"/>
      <c r="G14" s="139" t="s">
        <v>22</v>
      </c>
      <c r="H14" s="138" t="s">
        <v>21</v>
      </c>
      <c r="I14" s="140"/>
      <c r="J14" s="141"/>
      <c r="K14" s="142"/>
      <c r="L14" s="141"/>
      <c r="M14" s="142">
        <v>1</v>
      </c>
      <c r="N14" s="141">
        <v>1902</v>
      </c>
      <c r="O14" s="142"/>
      <c r="P14" s="141"/>
      <c r="Q14" s="142"/>
      <c r="R14" s="141"/>
      <c r="S14" s="143"/>
      <c r="T14" s="141"/>
      <c r="U14" s="140"/>
      <c r="V14" s="141"/>
      <c r="W14" s="140"/>
      <c r="X14" s="144"/>
      <c r="Y14" s="140"/>
      <c r="Z14" s="141"/>
      <c r="AA14" s="140"/>
      <c r="AB14" s="141"/>
      <c r="AC14" s="140"/>
      <c r="AD14" s="137"/>
      <c r="AE14" s="140"/>
      <c r="AF14" s="141"/>
      <c r="AG14" s="142"/>
      <c r="AH14" s="137"/>
      <c r="AI14" s="137"/>
      <c r="AJ14" s="137"/>
      <c r="AK14" s="137"/>
      <c r="AL14" s="137"/>
      <c r="AM14" s="141"/>
      <c r="AN14" s="137"/>
      <c r="AO14" s="137"/>
      <c r="AP14" s="137"/>
      <c r="AQ14" s="145"/>
      <c r="AR14" s="146"/>
      <c r="AS14" s="145"/>
      <c r="AT14" s="137"/>
      <c r="AU14" s="141"/>
      <c r="AV14" s="138"/>
      <c r="AW14" s="138"/>
      <c r="AX14" s="147"/>
      <c r="AY14" s="148"/>
      <c r="AZ14" s="142"/>
      <c r="BA14" s="141"/>
      <c r="BB14" s="142"/>
      <c r="BC14" s="149"/>
      <c r="BD14" s="142"/>
      <c r="BE14" s="142"/>
    </row>
    <row r="15" spans="1:65" s="150" customFormat="1" x14ac:dyDescent="0.25">
      <c r="A15" s="137">
        <v>6</v>
      </c>
      <c r="B15" s="137" t="s">
        <v>143</v>
      </c>
      <c r="C15" s="138" t="s">
        <v>161</v>
      </c>
      <c r="D15" s="137">
        <v>17</v>
      </c>
      <c r="E15" s="137"/>
      <c r="F15" s="137"/>
      <c r="G15" s="152" t="s">
        <v>26</v>
      </c>
      <c r="H15" s="138" t="s">
        <v>21</v>
      </c>
      <c r="I15" s="140"/>
      <c r="J15" s="141"/>
      <c r="K15" s="142"/>
      <c r="L15" s="141"/>
      <c r="M15" s="142">
        <v>2</v>
      </c>
      <c r="N15" s="141">
        <v>3151.92</v>
      </c>
      <c r="O15" s="142"/>
      <c r="P15" s="141"/>
      <c r="Q15" s="142"/>
      <c r="R15" s="141"/>
      <c r="S15" s="140"/>
      <c r="T15" s="141"/>
      <c r="U15" s="140"/>
      <c r="V15" s="141"/>
      <c r="W15" s="140"/>
      <c r="X15" s="144"/>
      <c r="Y15" s="140"/>
      <c r="Z15" s="153"/>
      <c r="AA15" s="142"/>
      <c r="AB15" s="141"/>
      <c r="AC15" s="140"/>
      <c r="AD15" s="137"/>
      <c r="AE15" s="140"/>
      <c r="AF15" s="141"/>
      <c r="AG15" s="142"/>
      <c r="AH15" s="137"/>
      <c r="AI15" s="137"/>
      <c r="AJ15" s="137"/>
      <c r="AK15" s="137"/>
      <c r="AL15" s="137"/>
      <c r="AM15" s="141"/>
      <c r="AN15" s="137"/>
      <c r="AO15" s="137"/>
      <c r="AP15" s="137"/>
      <c r="AQ15" s="145"/>
      <c r="AR15" s="146"/>
      <c r="AS15" s="145"/>
      <c r="AT15" s="137"/>
      <c r="AU15" s="141"/>
      <c r="AV15" s="138"/>
      <c r="AW15" s="138"/>
      <c r="AX15" s="147"/>
      <c r="AY15" s="148"/>
      <c r="AZ15" s="142"/>
      <c r="BA15" s="141"/>
      <c r="BB15" s="142"/>
      <c r="BC15" s="149"/>
      <c r="BD15" s="142"/>
      <c r="BE15" s="142"/>
    </row>
    <row r="16" spans="1:65" s="150" customFormat="1" ht="15.75" thickBot="1" x14ac:dyDescent="0.3">
      <c r="A16" s="137">
        <v>7</v>
      </c>
      <c r="B16" s="137" t="s">
        <v>144</v>
      </c>
      <c r="C16" s="138" t="s">
        <v>162</v>
      </c>
      <c r="D16" s="137">
        <v>13</v>
      </c>
      <c r="E16" s="137"/>
      <c r="F16" s="137"/>
      <c r="G16" s="152" t="s">
        <v>22</v>
      </c>
      <c r="H16" s="138" t="s">
        <v>21</v>
      </c>
      <c r="I16" s="142"/>
      <c r="J16" s="141"/>
      <c r="K16" s="142"/>
      <c r="L16" s="141"/>
      <c r="M16" s="142">
        <v>1</v>
      </c>
      <c r="N16" s="141">
        <v>1440</v>
      </c>
      <c r="O16" s="142"/>
      <c r="P16" s="141"/>
      <c r="Q16" s="142"/>
      <c r="R16" s="141"/>
      <c r="S16" s="140"/>
      <c r="T16" s="141"/>
      <c r="U16" s="140"/>
      <c r="V16" s="141"/>
      <c r="W16" s="140"/>
      <c r="X16" s="144"/>
      <c r="Y16" s="140"/>
      <c r="Z16" s="141"/>
      <c r="AA16" s="140"/>
      <c r="AB16" s="141"/>
      <c r="AC16" s="140"/>
      <c r="AD16" s="141"/>
      <c r="AE16" s="142"/>
      <c r="AF16" s="141"/>
      <c r="AG16" s="142"/>
      <c r="AH16" s="137"/>
      <c r="AI16" s="137"/>
      <c r="AJ16" s="137"/>
      <c r="AK16" s="137"/>
      <c r="AL16" s="137"/>
      <c r="AM16" s="141"/>
      <c r="AN16" s="137"/>
      <c r="AO16" s="137"/>
      <c r="AP16" s="137"/>
      <c r="AQ16" s="145"/>
      <c r="AR16" s="146"/>
      <c r="AS16" s="145"/>
      <c r="AT16" s="137"/>
      <c r="AU16" s="141"/>
      <c r="AV16" s="138"/>
      <c r="AW16" s="138"/>
      <c r="AX16" s="147"/>
      <c r="AY16" s="148"/>
      <c r="AZ16" s="142"/>
      <c r="BA16" s="141"/>
      <c r="BB16" s="142"/>
      <c r="BC16" s="149"/>
      <c r="BD16" s="142"/>
      <c r="BE16" s="142"/>
    </row>
    <row r="17" spans="1:57" s="150" customFormat="1" x14ac:dyDescent="0.25">
      <c r="A17" s="151">
        <v>8</v>
      </c>
      <c r="B17" s="137" t="s">
        <v>145</v>
      </c>
      <c r="C17" s="138" t="s">
        <v>163</v>
      </c>
      <c r="D17" s="154">
        <v>10</v>
      </c>
      <c r="E17" s="154"/>
      <c r="F17" s="137"/>
      <c r="G17" s="139" t="s">
        <v>31</v>
      </c>
      <c r="H17" s="138" t="s">
        <v>21</v>
      </c>
      <c r="I17" s="140"/>
      <c r="J17" s="141"/>
      <c r="K17" s="142"/>
      <c r="L17" s="141"/>
      <c r="M17" s="142">
        <v>1</v>
      </c>
      <c r="N17" s="141">
        <v>1730.5</v>
      </c>
      <c r="O17" s="142"/>
      <c r="P17" s="141"/>
      <c r="Q17" s="142"/>
      <c r="R17" s="141"/>
      <c r="S17" s="140"/>
      <c r="T17" s="141"/>
      <c r="U17" s="140"/>
      <c r="V17" s="141"/>
      <c r="W17" s="140"/>
      <c r="X17" s="144"/>
      <c r="Y17" s="140"/>
      <c r="Z17" s="141"/>
      <c r="AA17" s="140"/>
      <c r="AB17" s="141"/>
      <c r="AC17" s="140"/>
      <c r="AD17" s="141"/>
      <c r="AE17" s="142"/>
      <c r="AF17" s="141"/>
      <c r="AG17" s="142"/>
      <c r="AH17" s="137"/>
      <c r="AI17" s="137"/>
      <c r="AJ17" s="137"/>
      <c r="AK17" s="137"/>
      <c r="AL17" s="137"/>
      <c r="AM17" s="141"/>
      <c r="AN17" s="137"/>
      <c r="AO17" s="137"/>
      <c r="AP17" s="137"/>
      <c r="AQ17" s="145"/>
      <c r="AR17" s="146"/>
      <c r="AS17" s="145"/>
      <c r="AT17" s="137"/>
      <c r="AU17" s="141"/>
      <c r="AV17" s="138"/>
      <c r="AW17" s="138"/>
      <c r="AX17" s="147"/>
      <c r="AY17" s="148"/>
      <c r="AZ17" s="142"/>
      <c r="BA17" s="141"/>
      <c r="BB17" s="142"/>
      <c r="BC17" s="149"/>
      <c r="BD17" s="142"/>
      <c r="BE17" s="142"/>
    </row>
    <row r="18" spans="1:57" s="150" customFormat="1" x14ac:dyDescent="0.25">
      <c r="A18" s="137">
        <v>9</v>
      </c>
      <c r="B18" s="137" t="s">
        <v>146</v>
      </c>
      <c r="C18" s="138" t="s">
        <v>164</v>
      </c>
      <c r="D18" s="137">
        <v>13</v>
      </c>
      <c r="E18" s="137"/>
      <c r="F18" s="137"/>
      <c r="G18" s="155" t="s">
        <v>154</v>
      </c>
      <c r="H18" s="138" t="s">
        <v>15</v>
      </c>
      <c r="I18" s="140"/>
      <c r="J18" s="141"/>
      <c r="K18" s="142"/>
      <c r="L18" s="141"/>
      <c r="M18" s="142">
        <v>1</v>
      </c>
      <c r="N18" s="141">
        <v>4179</v>
      </c>
      <c r="O18" s="142"/>
      <c r="P18" s="141"/>
      <c r="Q18" s="142"/>
      <c r="R18" s="141"/>
      <c r="S18" s="140"/>
      <c r="T18" s="141"/>
      <c r="U18" s="140"/>
      <c r="V18" s="141"/>
      <c r="W18" s="140"/>
      <c r="X18" s="144"/>
      <c r="Y18" s="140"/>
      <c r="Z18" s="141"/>
      <c r="AA18" s="140"/>
      <c r="AB18" s="141"/>
      <c r="AC18" s="140"/>
      <c r="AD18" s="137"/>
      <c r="AE18" s="140"/>
      <c r="AF18" s="141"/>
      <c r="AG18" s="142"/>
      <c r="AH18" s="137"/>
      <c r="AI18" s="137"/>
      <c r="AJ18" s="137"/>
      <c r="AK18" s="137"/>
      <c r="AL18" s="137"/>
      <c r="AM18" s="141"/>
      <c r="AN18" s="137"/>
      <c r="AO18" s="137"/>
      <c r="AP18" s="137"/>
      <c r="AQ18" s="145"/>
      <c r="AR18" s="146"/>
      <c r="AS18" s="145"/>
      <c r="AT18" s="137"/>
      <c r="AU18" s="141"/>
      <c r="AV18" s="138"/>
      <c r="AW18" s="138"/>
      <c r="AX18" s="147"/>
      <c r="AY18" s="148"/>
      <c r="AZ18" s="142"/>
      <c r="BA18" s="141"/>
      <c r="BB18" s="142"/>
      <c r="BC18" s="149"/>
      <c r="BD18" s="142"/>
      <c r="BE18" s="142"/>
    </row>
    <row r="19" spans="1:57" s="150" customFormat="1" ht="15.75" thickBot="1" x14ac:dyDescent="0.3">
      <c r="A19" s="137">
        <v>10</v>
      </c>
      <c r="B19" s="137" t="s">
        <v>147</v>
      </c>
      <c r="C19" s="138" t="s">
        <v>165</v>
      </c>
      <c r="D19" s="137">
        <v>14</v>
      </c>
      <c r="E19" s="137"/>
      <c r="F19" s="137"/>
      <c r="G19" s="139" t="s">
        <v>43</v>
      </c>
      <c r="H19" s="138" t="s">
        <v>15</v>
      </c>
      <c r="I19" s="140"/>
      <c r="J19" s="141"/>
      <c r="K19" s="142"/>
      <c r="L19" s="141"/>
      <c r="M19" s="142">
        <v>1</v>
      </c>
      <c r="N19" s="141">
        <v>4928.5</v>
      </c>
      <c r="O19" s="142"/>
      <c r="P19" s="141"/>
      <c r="Q19" s="142"/>
      <c r="R19" s="141"/>
      <c r="S19" s="140"/>
      <c r="T19" s="141"/>
      <c r="U19" s="140"/>
      <c r="V19" s="141"/>
      <c r="W19" s="140"/>
      <c r="X19" s="144"/>
      <c r="Y19" s="140"/>
      <c r="Z19" s="141"/>
      <c r="AA19" s="140"/>
      <c r="AB19" s="141"/>
      <c r="AC19" s="140"/>
      <c r="AD19" s="137"/>
      <c r="AE19" s="140"/>
      <c r="AF19" s="141"/>
      <c r="AG19" s="142"/>
      <c r="AH19" s="137"/>
      <c r="AI19" s="137"/>
      <c r="AJ19" s="137"/>
      <c r="AK19" s="137"/>
      <c r="AL19" s="137"/>
      <c r="AM19" s="141"/>
      <c r="AN19" s="137"/>
      <c r="AO19" s="137"/>
      <c r="AP19" s="137"/>
      <c r="AQ19" s="145"/>
      <c r="AR19" s="146"/>
      <c r="AS19" s="145"/>
      <c r="AT19" s="137"/>
      <c r="AU19" s="141"/>
      <c r="AV19" s="138"/>
      <c r="AW19" s="138"/>
      <c r="AX19" s="147"/>
      <c r="AY19" s="148"/>
      <c r="AZ19" s="142"/>
      <c r="BA19" s="141"/>
      <c r="BB19" s="142"/>
      <c r="BC19" s="149"/>
      <c r="BD19" s="142"/>
      <c r="BE19" s="142"/>
    </row>
    <row r="20" spans="1:57" s="150" customFormat="1" x14ac:dyDescent="0.25">
      <c r="A20" s="151">
        <v>11</v>
      </c>
      <c r="B20" s="137" t="s">
        <v>30</v>
      </c>
      <c r="C20" s="138" t="s">
        <v>166</v>
      </c>
      <c r="D20" s="137">
        <v>14</v>
      </c>
      <c r="E20" s="137"/>
      <c r="F20" s="137"/>
      <c r="G20" s="139" t="s">
        <v>43</v>
      </c>
      <c r="H20" s="138" t="s">
        <v>15</v>
      </c>
      <c r="I20" s="140"/>
      <c r="J20" s="141"/>
      <c r="K20" s="142"/>
      <c r="L20" s="141"/>
      <c r="M20" s="142">
        <v>1</v>
      </c>
      <c r="N20" s="141">
        <v>3057.5</v>
      </c>
      <c r="O20" s="142"/>
      <c r="P20" s="141"/>
      <c r="Q20" s="142"/>
      <c r="R20" s="141"/>
      <c r="S20" s="140"/>
      <c r="T20" s="141"/>
      <c r="U20" s="140"/>
      <c r="V20" s="141"/>
      <c r="W20" s="140"/>
      <c r="X20" s="144"/>
      <c r="Y20" s="140"/>
      <c r="Z20" s="141"/>
      <c r="AA20" s="140"/>
      <c r="AB20" s="141"/>
      <c r="AC20" s="140"/>
      <c r="AD20" s="137"/>
      <c r="AE20" s="156"/>
      <c r="AF20" s="157"/>
      <c r="AG20" s="158"/>
      <c r="AH20" s="159"/>
      <c r="AI20" s="137"/>
      <c r="AJ20" s="159"/>
      <c r="AK20" s="137"/>
      <c r="AL20" s="159"/>
      <c r="AM20" s="157"/>
      <c r="AN20" s="159"/>
      <c r="AO20" s="137"/>
      <c r="AP20" s="137"/>
      <c r="AQ20" s="160"/>
      <c r="AR20" s="161"/>
      <c r="AS20" s="160"/>
      <c r="AT20" s="137"/>
      <c r="AU20" s="141"/>
      <c r="AV20" s="138"/>
      <c r="AW20" s="138"/>
      <c r="AX20" s="162"/>
      <c r="AY20" s="163"/>
      <c r="AZ20" s="158"/>
      <c r="BA20" s="157"/>
      <c r="BB20" s="158"/>
      <c r="BC20" s="164"/>
      <c r="BD20" s="142"/>
      <c r="BE20" s="142"/>
    </row>
    <row r="21" spans="1:57" s="150" customFormat="1" x14ac:dyDescent="0.25">
      <c r="A21" s="137">
        <v>12</v>
      </c>
      <c r="B21" s="159" t="s">
        <v>27</v>
      </c>
      <c r="C21" s="138" t="s">
        <v>167</v>
      </c>
      <c r="D21" s="159">
        <v>15</v>
      </c>
      <c r="E21" s="159"/>
      <c r="F21" s="159"/>
      <c r="G21" s="166" t="s">
        <v>155</v>
      </c>
      <c r="H21" s="165" t="s">
        <v>15</v>
      </c>
      <c r="I21" s="156"/>
      <c r="J21" s="141"/>
      <c r="K21" s="158"/>
      <c r="L21" s="157"/>
      <c r="M21" s="158">
        <v>1</v>
      </c>
      <c r="N21" s="157">
        <v>5025.3</v>
      </c>
      <c r="O21" s="158"/>
      <c r="P21" s="157"/>
      <c r="Q21" s="158"/>
      <c r="R21" s="157"/>
      <c r="S21" s="156"/>
      <c r="T21" s="157"/>
      <c r="U21" s="156"/>
      <c r="V21" s="157"/>
      <c r="W21" s="156"/>
      <c r="X21" s="167"/>
      <c r="Y21" s="156"/>
      <c r="Z21" s="157"/>
      <c r="AA21" s="156"/>
      <c r="AB21" s="157"/>
      <c r="AC21" s="156"/>
      <c r="AD21" s="159"/>
      <c r="AE21" s="156"/>
      <c r="AF21" s="157"/>
      <c r="AG21" s="158"/>
      <c r="AH21" s="159"/>
      <c r="AI21" s="137"/>
      <c r="AJ21" s="159"/>
      <c r="AK21" s="137"/>
      <c r="AL21" s="159"/>
      <c r="AM21" s="157"/>
      <c r="AN21" s="159"/>
      <c r="AO21" s="137"/>
      <c r="AP21" s="137"/>
      <c r="AQ21" s="160"/>
      <c r="AR21" s="161"/>
      <c r="AS21" s="160"/>
      <c r="AT21" s="137"/>
      <c r="AU21" s="141"/>
      <c r="AV21" s="138"/>
      <c r="AW21" s="138"/>
      <c r="AX21" s="162"/>
      <c r="AY21" s="163"/>
      <c r="AZ21" s="158"/>
      <c r="BA21" s="157"/>
      <c r="BB21" s="158"/>
      <c r="BC21" s="164"/>
      <c r="BD21" s="142"/>
      <c r="BE21" s="142"/>
    </row>
    <row r="22" spans="1:57" s="150" customFormat="1" ht="15.75" thickBot="1" x14ac:dyDescent="0.3">
      <c r="A22" s="137">
        <v>13</v>
      </c>
      <c r="B22" s="137" t="s">
        <v>148</v>
      </c>
      <c r="C22" s="138" t="s">
        <v>168</v>
      </c>
      <c r="D22" s="137">
        <v>16</v>
      </c>
      <c r="E22" s="137"/>
      <c r="F22" s="137"/>
      <c r="G22" s="139" t="s">
        <v>153</v>
      </c>
      <c r="H22" s="138" t="s">
        <v>15</v>
      </c>
      <c r="I22" s="140"/>
      <c r="J22" s="141"/>
      <c r="K22" s="142"/>
      <c r="L22" s="141"/>
      <c r="M22" s="142">
        <v>1</v>
      </c>
      <c r="N22" s="141">
        <v>744</v>
      </c>
      <c r="O22" s="142"/>
      <c r="P22" s="141"/>
      <c r="Q22" s="142"/>
      <c r="R22" s="141"/>
      <c r="S22" s="143"/>
      <c r="T22" s="141"/>
      <c r="U22" s="140"/>
      <c r="V22" s="141"/>
      <c r="W22" s="140"/>
      <c r="X22" s="144"/>
      <c r="Y22" s="140"/>
      <c r="Z22" s="141"/>
      <c r="AA22" s="140"/>
      <c r="AB22" s="141"/>
      <c r="AC22" s="140"/>
      <c r="AD22" s="141"/>
      <c r="AE22" s="142"/>
      <c r="AF22" s="141"/>
      <c r="AG22" s="142"/>
      <c r="AH22" s="137"/>
      <c r="AI22" s="137"/>
      <c r="AJ22" s="137"/>
      <c r="AK22" s="137"/>
      <c r="AL22" s="137"/>
      <c r="AM22" s="141"/>
      <c r="AN22" s="137"/>
      <c r="AO22" s="137"/>
      <c r="AP22" s="137"/>
      <c r="AQ22" s="145"/>
      <c r="AR22" s="146"/>
      <c r="AS22" s="145"/>
      <c r="AT22" s="137"/>
      <c r="AU22" s="141"/>
      <c r="AV22" s="138"/>
      <c r="AW22" s="138"/>
      <c r="AX22" s="147"/>
      <c r="AY22" s="148"/>
      <c r="AZ22" s="142"/>
      <c r="BA22" s="141"/>
      <c r="BB22" s="142"/>
      <c r="BC22" s="149"/>
      <c r="BD22" s="142"/>
      <c r="BE22" s="142"/>
    </row>
    <row r="23" spans="1:57" s="150" customFormat="1" x14ac:dyDescent="0.25">
      <c r="A23" s="151">
        <v>14</v>
      </c>
      <c r="B23" s="137" t="s">
        <v>149</v>
      </c>
      <c r="C23" s="138" t="s">
        <v>169</v>
      </c>
      <c r="D23" s="137">
        <v>16</v>
      </c>
      <c r="E23" s="137"/>
      <c r="F23" s="137"/>
      <c r="G23" s="139" t="s">
        <v>43</v>
      </c>
      <c r="H23" s="138" t="s">
        <v>18</v>
      </c>
      <c r="I23" s="140"/>
      <c r="J23" s="141"/>
      <c r="K23" s="142"/>
      <c r="L23" s="141"/>
      <c r="M23" s="142">
        <v>1</v>
      </c>
      <c r="N23" s="141">
        <v>960</v>
      </c>
      <c r="O23" s="142"/>
      <c r="P23" s="141"/>
      <c r="Q23" s="142"/>
      <c r="R23" s="141"/>
      <c r="S23" s="140"/>
      <c r="T23" s="141"/>
      <c r="U23" s="140"/>
      <c r="V23" s="141"/>
      <c r="W23" s="140"/>
      <c r="X23" s="144"/>
      <c r="Y23" s="140"/>
      <c r="Z23" s="141"/>
      <c r="AA23" s="140"/>
      <c r="AB23" s="141"/>
      <c r="AC23" s="140"/>
      <c r="AD23" s="137"/>
      <c r="AE23" s="140"/>
      <c r="AF23" s="141"/>
      <c r="AG23" s="142"/>
      <c r="AH23" s="137"/>
      <c r="AI23" s="137"/>
      <c r="AJ23" s="137"/>
      <c r="AK23" s="137"/>
      <c r="AL23" s="137"/>
      <c r="AM23" s="141"/>
      <c r="AN23" s="137"/>
      <c r="AO23" s="141"/>
      <c r="AP23" s="137"/>
      <c r="AQ23" s="141"/>
      <c r="AR23" s="142"/>
      <c r="AS23" s="141"/>
      <c r="AT23" s="141"/>
      <c r="AU23" s="141"/>
      <c r="AV23" s="138"/>
      <c r="AW23" s="138"/>
      <c r="AX23" s="147"/>
      <c r="AY23" s="148"/>
      <c r="AZ23" s="142"/>
      <c r="BA23" s="141"/>
      <c r="BB23" s="142"/>
      <c r="BC23" s="149"/>
      <c r="BD23" s="142"/>
      <c r="BE23" s="142"/>
    </row>
    <row r="24" spans="1:57" s="150" customFormat="1" x14ac:dyDescent="0.25">
      <c r="A24" s="137">
        <v>15</v>
      </c>
      <c r="B24" s="137" t="s">
        <v>34</v>
      </c>
      <c r="C24" s="138" t="s">
        <v>170</v>
      </c>
      <c r="D24" s="137">
        <v>10</v>
      </c>
      <c r="E24" s="137"/>
      <c r="F24" s="137"/>
      <c r="G24" s="139" t="s">
        <v>153</v>
      </c>
      <c r="H24" s="138" t="s">
        <v>21</v>
      </c>
      <c r="I24" s="140"/>
      <c r="J24" s="141"/>
      <c r="K24" s="142"/>
      <c r="L24" s="141"/>
      <c r="M24" s="142">
        <v>1</v>
      </c>
      <c r="N24" s="141">
        <v>4380</v>
      </c>
      <c r="O24" s="142"/>
      <c r="P24" s="141"/>
      <c r="Q24" s="142"/>
      <c r="R24" s="141"/>
      <c r="S24" s="143"/>
      <c r="T24" s="141"/>
      <c r="U24" s="140"/>
      <c r="V24" s="141"/>
      <c r="W24" s="140"/>
      <c r="X24" s="144"/>
      <c r="Y24" s="140"/>
      <c r="Z24" s="141"/>
      <c r="AA24" s="140"/>
      <c r="AB24" s="141"/>
      <c r="AC24" s="140"/>
      <c r="AD24" s="137"/>
      <c r="AE24" s="140"/>
      <c r="AF24" s="141"/>
      <c r="AG24" s="142"/>
      <c r="AH24" s="137"/>
      <c r="AI24" s="137"/>
      <c r="AJ24" s="137"/>
      <c r="AK24" s="137"/>
      <c r="AL24" s="137"/>
      <c r="AM24" s="141"/>
      <c r="AN24" s="137"/>
      <c r="AO24" s="141"/>
      <c r="AP24" s="137"/>
      <c r="AQ24" s="141"/>
      <c r="AR24" s="142"/>
      <c r="AS24" s="141"/>
      <c r="AT24" s="141"/>
      <c r="AU24" s="141"/>
      <c r="AV24" s="138"/>
      <c r="AW24" s="138"/>
      <c r="AX24" s="147"/>
      <c r="AY24" s="148"/>
      <c r="AZ24" s="142"/>
      <c r="BA24" s="141"/>
      <c r="BB24" s="142"/>
      <c r="BC24" s="142"/>
      <c r="BD24" s="142"/>
      <c r="BE24" s="142"/>
    </row>
    <row r="25" spans="1:57" s="150" customFormat="1" ht="15.75" thickBot="1" x14ac:dyDescent="0.3">
      <c r="A25" s="137">
        <v>16</v>
      </c>
      <c r="B25" s="137" t="s">
        <v>150</v>
      </c>
      <c r="C25" s="138" t="s">
        <v>171</v>
      </c>
      <c r="D25" s="137">
        <v>20</v>
      </c>
      <c r="E25" s="137"/>
      <c r="F25" s="137"/>
      <c r="G25" s="139" t="s">
        <v>43</v>
      </c>
      <c r="H25" s="138" t="s">
        <v>15</v>
      </c>
      <c r="I25" s="142"/>
      <c r="J25" s="168"/>
      <c r="K25" s="169"/>
      <c r="L25" s="168"/>
      <c r="M25" s="169">
        <v>1</v>
      </c>
      <c r="N25" s="168">
        <v>3664.94</v>
      </c>
      <c r="O25" s="169"/>
      <c r="P25" s="168"/>
      <c r="Q25" s="169"/>
      <c r="R25" s="168"/>
      <c r="S25" s="170"/>
      <c r="T25" s="168"/>
      <c r="U25" s="170"/>
      <c r="V25" s="171"/>
      <c r="W25" s="170"/>
      <c r="X25" s="172"/>
      <c r="Y25" s="170"/>
      <c r="Z25" s="171"/>
      <c r="AA25" s="170"/>
      <c r="AB25" s="171"/>
      <c r="AC25" s="170"/>
      <c r="AD25" s="171"/>
      <c r="AE25" s="169"/>
      <c r="AF25" s="168"/>
      <c r="AG25" s="169"/>
      <c r="AH25" s="173"/>
      <c r="AI25" s="173"/>
      <c r="AJ25" s="173"/>
      <c r="AK25" s="173"/>
      <c r="AL25" s="173"/>
      <c r="AM25" s="171"/>
      <c r="AN25" s="173"/>
      <c r="AO25" s="171"/>
      <c r="AP25" s="173"/>
      <c r="AQ25" s="171"/>
      <c r="AR25" s="174"/>
      <c r="AS25" s="171"/>
      <c r="AT25" s="171"/>
      <c r="AU25" s="171"/>
      <c r="AV25" s="138"/>
      <c r="AW25" s="138"/>
      <c r="AX25" s="147"/>
      <c r="AY25" s="148"/>
      <c r="AZ25" s="142"/>
      <c r="BA25" s="141"/>
      <c r="BB25" s="142"/>
      <c r="BC25" s="142"/>
      <c r="BD25" s="142"/>
      <c r="BE25" s="142"/>
    </row>
    <row r="26" spans="1:57" s="150" customFormat="1" x14ac:dyDescent="0.25">
      <c r="A26" s="151">
        <v>17</v>
      </c>
      <c r="B26" s="137" t="s">
        <v>151</v>
      </c>
      <c r="C26" s="138" t="s">
        <v>172</v>
      </c>
      <c r="D26" s="137">
        <v>15</v>
      </c>
      <c r="E26" s="137"/>
      <c r="F26" s="137"/>
      <c r="G26" s="152" t="s">
        <v>26</v>
      </c>
      <c r="H26" s="138" t="s">
        <v>21</v>
      </c>
      <c r="I26" s="142"/>
      <c r="J26" s="141"/>
      <c r="K26" s="142"/>
      <c r="L26" s="144"/>
      <c r="M26" s="175">
        <v>1</v>
      </c>
      <c r="N26" s="141">
        <v>966</v>
      </c>
      <c r="O26" s="142"/>
      <c r="P26" s="141"/>
      <c r="Q26" s="142"/>
      <c r="R26" s="141"/>
      <c r="S26" s="175"/>
      <c r="T26" s="141"/>
      <c r="U26" s="142"/>
      <c r="V26" s="141"/>
      <c r="W26" s="142"/>
      <c r="X26" s="141"/>
      <c r="Y26" s="142"/>
      <c r="Z26" s="141"/>
      <c r="AA26" s="142"/>
      <c r="AB26" s="141"/>
      <c r="AC26" s="142"/>
      <c r="AD26" s="141"/>
      <c r="AE26" s="142"/>
      <c r="AF26" s="141"/>
      <c r="AG26" s="141"/>
      <c r="AH26" s="137"/>
      <c r="AI26" s="137"/>
      <c r="AJ26" s="137"/>
      <c r="AK26" s="141"/>
      <c r="AL26" s="137"/>
      <c r="AM26" s="141"/>
      <c r="AN26" s="137"/>
      <c r="AO26" s="141"/>
      <c r="AP26" s="141"/>
      <c r="AQ26" s="141"/>
      <c r="AR26" s="142"/>
      <c r="AS26" s="141"/>
      <c r="AT26" s="138"/>
      <c r="AU26" s="153"/>
      <c r="AV26" s="142"/>
      <c r="AW26" s="141"/>
      <c r="AX26" s="147"/>
      <c r="AY26" s="148"/>
      <c r="AZ26" s="142"/>
      <c r="BA26" s="141"/>
      <c r="BB26" s="138"/>
      <c r="BC26" s="138"/>
      <c r="BD26" s="176"/>
      <c r="BE26" s="138"/>
    </row>
    <row r="27" spans="1:57" x14ac:dyDescent="0.25">
      <c r="A27" s="195"/>
      <c r="B27" s="195"/>
      <c r="C27" s="196"/>
      <c r="D27" s="195"/>
      <c r="E27" s="195">
        <f>SUBTOTAL(109,Tabla2[MUJER])</f>
        <v>0</v>
      </c>
      <c r="F27" s="195">
        <f>SUBTOTAL(109,Tabla2[HOMBRE])</f>
        <v>0</v>
      </c>
      <c r="G27" s="197"/>
      <c r="H27" s="196"/>
      <c r="I27" s="198">
        <f>SUBTOTAL(109,Tabla2[ENERO. 2017])</f>
        <v>0</v>
      </c>
      <c r="J27" s="199">
        <f>SUBTOTAL(109,Tabla2[INVERSION ENERO 17])</f>
        <v>0</v>
      </c>
      <c r="K27" s="200">
        <f>SUBTOTAL(109,Tabla2[FEBRERO. 2017])</f>
        <v>0</v>
      </c>
      <c r="L27" s="199">
        <f>SUBTOTAL(109,Tabla2[INVERSION FEBRERO 17])</f>
        <v>0</v>
      </c>
      <c r="M27" s="200">
        <f>SUBTOTAL(109,Tabla2[MARZO. 17])</f>
        <v>20</v>
      </c>
      <c r="N27" s="199">
        <f>SUBTOTAL(109,Tabla2[INVERSION MARZO 17])</f>
        <v>48334.58</v>
      </c>
      <c r="O27" s="200">
        <f>SUBTOTAL(109,Tabla2[ABRIL. 17])</f>
        <v>0</v>
      </c>
      <c r="P27" s="199">
        <f>SUBTOTAL(109,Tabla2[INVERSION ABRIL 17])</f>
        <v>0</v>
      </c>
      <c r="Q27" s="200">
        <f>SUBTOTAL(109,Tabla2[MAYO. 17])</f>
        <v>0</v>
      </c>
      <c r="R27" s="199">
        <f>SUBTOTAL(109,Tabla2[INVERSION MAYO 17])</f>
        <v>0</v>
      </c>
      <c r="S27" s="201">
        <f>SUBTOTAL(109,Tabla2[JUNIO 17])</f>
        <v>0</v>
      </c>
      <c r="T27" s="199">
        <f>SUBTOTAL(109,Tabla2[INVERSION. JUNIO 17])</f>
        <v>0</v>
      </c>
      <c r="U27" s="195">
        <f>SUBTOTAL(109,Tabla2[jul-17])</f>
        <v>0</v>
      </c>
      <c r="V27" s="202">
        <f>SUBTOTAL(109,Tabla2[INVERSION JULIO 17])</f>
        <v>0</v>
      </c>
      <c r="W27" s="203">
        <f>SUM(W10:W26)</f>
        <v>0</v>
      </c>
      <c r="X27" s="202">
        <f>SUM(X10:X26)</f>
        <v>0</v>
      </c>
      <c r="Y27" s="195">
        <f>SUBTOTAL(109,Tabla2[SEPTIEMBRE. 2017])</f>
        <v>0</v>
      </c>
      <c r="Z27" s="202">
        <f>SUM(Z10:Z26)</f>
        <v>0</v>
      </c>
      <c r="AA27" s="195">
        <f>SUM(AA10:AA26)</f>
        <v>0</v>
      </c>
      <c r="AB27" s="202">
        <f>SUM(AB10:AB26)</f>
        <v>0</v>
      </c>
      <c r="AC27" s="195">
        <f>SUM(AC10:AC26)</f>
        <v>0</v>
      </c>
      <c r="AD27" s="202">
        <f>SUM(AD10:AD26)</f>
        <v>0</v>
      </c>
      <c r="AE27" s="203">
        <f>SUBTOTAL(109,Tabla2[DICIEMBRE. 2017])</f>
        <v>0</v>
      </c>
      <c r="AF27" s="202">
        <f>SUBTOTAL(109,Tabla2[INVERSION DICIEMBRE  2017])</f>
        <v>0</v>
      </c>
      <c r="AG27" s="200"/>
      <c r="AH27" s="195"/>
      <c r="AI27" s="195"/>
      <c r="AJ27" s="195"/>
      <c r="AK27" s="195"/>
      <c r="AL27" s="195"/>
      <c r="AM27" s="202"/>
      <c r="AN27" s="195"/>
      <c r="AO27" s="202"/>
      <c r="AP27" s="195"/>
      <c r="AQ27" s="202"/>
      <c r="AR27" s="203">
        <f>SUBTOTAL(109,Tabla2[JUNIO.            2017])</f>
        <v>0</v>
      </c>
      <c r="AS27" s="202">
        <f>SUBTOTAL(109,Tabla2[INVERSION JUNIO 2017])</f>
        <v>0</v>
      </c>
      <c r="AT27" s="203">
        <f>SUBTOTAL(109,Tabla2[JULIO. 2017])</f>
        <v>0</v>
      </c>
      <c r="AU27" s="204">
        <f>SUBTOTAL(109,Tabla2[INVERSION JULIO . 2017])</f>
        <v>0</v>
      </c>
      <c r="AV27" s="195">
        <f>SUM(AV10:AV26)</f>
        <v>0</v>
      </c>
      <c r="AW27" s="204">
        <f>SUBTOTAL(109,Tabla2[INVERSION AGOSTO  2017])</f>
        <v>0</v>
      </c>
      <c r="AX27" s="20">
        <f>SUM(AX11:AX26)</f>
        <v>0</v>
      </c>
      <c r="AY27" s="21">
        <f>SUM(AY11:AY26)</f>
        <v>0</v>
      </c>
      <c r="AZ27" s="19">
        <f>SUM(AZ11:AZ26)</f>
        <v>0</v>
      </c>
      <c r="BA27" s="22">
        <f>SUM(BA10:BA26)</f>
        <v>0</v>
      </c>
      <c r="BB27" s="19">
        <f>SUM(BB10:BB26)</f>
        <v>0</v>
      </c>
      <c r="BC27" s="18">
        <f>SUM(BC10:BC26)</f>
        <v>0</v>
      </c>
      <c r="BD27" s="19">
        <f>SUM(BD10:BD26)</f>
        <v>0</v>
      </c>
      <c r="BE27" s="18">
        <f>SUM(BE10:BE26)</f>
        <v>0</v>
      </c>
    </row>
    <row r="28" spans="1:57" x14ac:dyDescent="0.25">
      <c r="A28" s="24"/>
      <c r="B28" s="25"/>
      <c r="C28" s="26"/>
      <c r="D28" s="25"/>
      <c r="E28" s="24"/>
      <c r="F28" s="24"/>
      <c r="G28" s="27"/>
      <c r="H28" s="33"/>
      <c r="I28" s="25"/>
      <c r="J28" s="25"/>
      <c r="K28" s="31"/>
      <c r="L28" s="25"/>
      <c r="M28" s="25"/>
      <c r="N28" s="25"/>
      <c r="O28" s="25"/>
      <c r="P28" s="25"/>
      <c r="Q28" s="25"/>
      <c r="R28" s="25"/>
      <c r="S28" s="39"/>
      <c r="T28" s="25"/>
      <c r="U28" s="25"/>
      <c r="V28" s="30"/>
      <c r="W28" s="31"/>
      <c r="X28" s="30"/>
      <c r="Y28" s="25"/>
      <c r="Z28" s="30"/>
      <c r="AA28" s="25"/>
      <c r="AB28" s="30"/>
      <c r="AC28" s="25"/>
      <c r="AD28" s="25"/>
      <c r="AE28" s="31"/>
      <c r="AF28" s="30"/>
      <c r="AG28" s="25"/>
      <c r="AH28" s="25"/>
      <c r="AI28" s="25"/>
      <c r="AJ28" s="25"/>
      <c r="AK28" s="25"/>
      <c r="AL28" s="25"/>
      <c r="AM28" s="30"/>
      <c r="AN28" s="25"/>
      <c r="AO28" s="25"/>
      <c r="AP28" s="25"/>
      <c r="AQ28" s="25"/>
      <c r="AR28" s="31"/>
      <c r="AS28" s="25"/>
      <c r="AT28" s="25"/>
      <c r="AU28" s="32"/>
      <c r="AV28" s="33"/>
      <c r="AW28" s="33"/>
    </row>
    <row r="29" spans="1:57" x14ac:dyDescent="0.25">
      <c r="A29" s="40"/>
      <c r="B29" s="40"/>
      <c r="C29" s="40"/>
      <c r="D29" s="41"/>
      <c r="E29" s="42"/>
      <c r="F29" s="42"/>
      <c r="G29" s="40"/>
      <c r="H29" s="40"/>
      <c r="I29" s="43"/>
      <c r="J29" s="18"/>
      <c r="K29" s="19"/>
      <c r="L29" s="18"/>
      <c r="M29" s="19"/>
      <c r="N29" s="18"/>
      <c r="O29" s="44"/>
      <c r="P29" s="18"/>
      <c r="Q29" s="19"/>
      <c r="R29" s="18"/>
      <c r="S29" s="45"/>
      <c r="T29" s="18"/>
      <c r="U29" s="42"/>
      <c r="V29" s="46"/>
      <c r="W29" s="47"/>
      <c r="X29" s="46"/>
      <c r="Y29" s="42"/>
      <c r="Z29" s="46"/>
      <c r="AA29" s="42"/>
      <c r="AB29" s="46"/>
      <c r="AC29" s="42"/>
      <c r="AD29" s="43"/>
      <c r="AE29" s="17"/>
      <c r="AF29" s="46"/>
      <c r="AG29" s="18"/>
      <c r="AH29" s="42"/>
      <c r="AI29" s="43"/>
      <c r="AJ29" s="42"/>
      <c r="AK29" s="43"/>
      <c r="AL29" s="43"/>
      <c r="AM29" s="46"/>
      <c r="AN29" s="43"/>
      <c r="AO29" s="43"/>
      <c r="AP29" s="43"/>
      <c r="AQ29" s="48"/>
      <c r="AR29" s="49"/>
      <c r="AS29" s="48"/>
      <c r="AT29" s="43"/>
      <c r="AU29" s="50"/>
      <c r="AV29" s="43"/>
      <c r="AW29" s="43"/>
      <c r="AX29" s="43"/>
      <c r="AY29" s="51"/>
      <c r="AZ29" s="17"/>
      <c r="BA29" s="46"/>
      <c r="BB29" s="43"/>
      <c r="BC29" s="43"/>
      <c r="BD29" s="17"/>
      <c r="BE29" s="43"/>
    </row>
    <row r="30" spans="1:57" x14ac:dyDescent="0.25">
      <c r="AH30" s="25"/>
      <c r="AI30" s="25"/>
      <c r="AJ30" s="25"/>
      <c r="AK30" s="25"/>
      <c r="AL30" s="25"/>
      <c r="AM30" s="30"/>
      <c r="AN30" s="25"/>
      <c r="AO30" s="25"/>
      <c r="AP30" s="25"/>
      <c r="AQ30" s="25"/>
      <c r="AR30" s="31"/>
      <c r="AS30" s="25"/>
      <c r="AT30" s="25"/>
      <c r="AU30" s="32"/>
      <c r="AV30" s="33"/>
      <c r="AW30" s="33"/>
    </row>
    <row r="31" spans="1:57" x14ac:dyDescent="0.25">
      <c r="J31" s="35"/>
      <c r="L31" s="35"/>
      <c r="M31" s="35"/>
      <c r="N31" s="35"/>
      <c r="O31" s="35"/>
      <c r="P31" s="35"/>
      <c r="Q31" s="35"/>
      <c r="R31" s="35"/>
      <c r="T31" s="35"/>
      <c r="AD31" s="35"/>
      <c r="AF31" s="29"/>
      <c r="AG31" s="100"/>
      <c r="AI31" s="25"/>
      <c r="AJ31" s="25"/>
      <c r="AK31" s="25"/>
      <c r="AL31" s="25"/>
      <c r="AM31" s="30"/>
      <c r="AN31" s="25"/>
      <c r="AO31" s="25"/>
      <c r="AP31" s="25"/>
      <c r="AQ31" s="25"/>
      <c r="AR31" s="31"/>
      <c r="AS31" s="25"/>
      <c r="AT31" s="25"/>
      <c r="AU31" s="32"/>
      <c r="AV31" s="25"/>
      <c r="AW31" s="33"/>
    </row>
    <row r="32" spans="1:57" x14ac:dyDescent="0.25">
      <c r="AH32" s="25"/>
      <c r="AI32" s="25"/>
      <c r="AJ32" s="25"/>
      <c r="AK32" s="25"/>
      <c r="AL32" s="25"/>
      <c r="AM32" s="30"/>
      <c r="AN32" s="25"/>
      <c r="AO32" s="30"/>
      <c r="AP32" s="25"/>
      <c r="AQ32" s="30"/>
      <c r="AR32" s="53"/>
      <c r="AS32" s="30"/>
      <c r="AT32" s="25"/>
      <c r="AU32" s="54"/>
      <c r="AV32" s="33"/>
      <c r="AW32" s="55"/>
    </row>
    <row r="33" spans="4:57" x14ac:dyDescent="0.25">
      <c r="AH33" s="25"/>
      <c r="AI33" s="25"/>
      <c r="AJ33" s="25"/>
      <c r="AK33" s="25"/>
      <c r="AL33" s="25"/>
      <c r="AM33" s="30"/>
      <c r="AN33" s="25"/>
      <c r="AO33" s="25"/>
      <c r="AP33" s="25"/>
      <c r="AQ33" s="25"/>
      <c r="AR33" s="31"/>
      <c r="AS33" s="25"/>
      <c r="AT33" s="25"/>
      <c r="AU33" s="32"/>
      <c r="AV33" s="33"/>
      <c r="AW33" s="33"/>
    </row>
    <row r="34" spans="4:57" x14ac:dyDescent="0.25">
      <c r="AE34" s="28"/>
      <c r="AF34" s="29"/>
      <c r="AG34" s="24"/>
      <c r="AH34" s="24"/>
      <c r="AI34" s="25"/>
      <c r="AJ34" s="25"/>
      <c r="AK34" s="25"/>
      <c r="AL34" s="25"/>
      <c r="AM34" s="30"/>
      <c r="AN34" s="25"/>
      <c r="AO34" s="25"/>
      <c r="AP34" s="25"/>
      <c r="AQ34" s="25"/>
      <c r="AR34" s="31"/>
      <c r="AS34" s="25"/>
      <c r="AT34" s="25"/>
      <c r="AU34" s="32"/>
      <c r="AV34" s="33"/>
      <c r="AW34" s="33"/>
    </row>
    <row r="35" spans="4:57" x14ac:dyDescent="0.25">
      <c r="AE35" s="28"/>
      <c r="AF35" s="29"/>
      <c r="AG35" s="24"/>
      <c r="AH35" s="24"/>
      <c r="AI35" s="25"/>
      <c r="AJ35" s="25"/>
      <c r="AK35" s="25"/>
      <c r="AL35" s="25"/>
      <c r="AM35" s="30"/>
      <c r="AN35" s="25"/>
      <c r="AO35" s="25"/>
      <c r="AP35" s="25"/>
      <c r="AQ35" s="25"/>
      <c r="AR35" s="31"/>
      <c r="AS35" s="25"/>
      <c r="AT35" s="25"/>
      <c r="AU35" s="32"/>
      <c r="AV35" s="33"/>
      <c r="AW35" s="33"/>
    </row>
    <row r="36" spans="4:57" x14ac:dyDescent="0.25">
      <c r="AE36" s="28"/>
      <c r="AF36" s="29"/>
      <c r="AG36" s="29"/>
      <c r="AH36" s="24"/>
      <c r="AI36" s="25"/>
      <c r="AJ36" s="25"/>
      <c r="AK36" s="25"/>
      <c r="AL36" s="25"/>
      <c r="AM36" s="30"/>
      <c r="AN36" s="25"/>
      <c r="AO36" s="25"/>
      <c r="AP36" s="25"/>
      <c r="AQ36" s="25"/>
      <c r="AR36" s="31"/>
      <c r="AS36" s="25"/>
      <c r="AT36" s="25"/>
      <c r="AU36" s="32"/>
      <c r="AV36" s="33"/>
      <c r="AW36" s="33"/>
    </row>
    <row r="37" spans="4:57" x14ac:dyDescent="0.25">
      <c r="D37" s="23"/>
      <c r="E37" s="23"/>
      <c r="F37" s="23"/>
      <c r="I37" s="28"/>
      <c r="AE37" s="28"/>
      <c r="AF37" s="177"/>
      <c r="AG37" s="29"/>
      <c r="AH37" s="24"/>
      <c r="AI37" s="25"/>
      <c r="AJ37" s="25"/>
      <c r="AK37" s="25"/>
      <c r="AL37" s="25"/>
      <c r="AM37" s="30"/>
      <c r="AN37" s="25"/>
      <c r="AO37" s="25"/>
      <c r="AP37" s="25"/>
      <c r="AQ37" s="25"/>
      <c r="AR37" s="31"/>
      <c r="AS37" s="25"/>
      <c r="AT37" s="25"/>
      <c r="AU37" s="32"/>
    </row>
    <row r="38" spans="4:57" x14ac:dyDescent="0.25">
      <c r="D38" s="23"/>
      <c r="E38" s="23"/>
      <c r="F38" s="23"/>
      <c r="I38" s="28"/>
      <c r="AE38" s="28"/>
      <c r="AF38" s="178"/>
      <c r="AG38" s="179"/>
      <c r="AH38" s="24"/>
      <c r="AX38" s="24"/>
      <c r="AY38" s="56"/>
      <c r="AZ38" s="28"/>
      <c r="BA38" s="29"/>
      <c r="BB38" s="24"/>
      <c r="BC38" s="24"/>
      <c r="BD38" s="28"/>
      <c r="BE38" s="24"/>
    </row>
    <row r="39" spans="4:57" ht="18.75" x14ac:dyDescent="0.3">
      <c r="D39" s="23"/>
      <c r="E39" s="23"/>
      <c r="F39" s="23"/>
      <c r="I39" s="28"/>
      <c r="L39" s="24"/>
      <c r="M39" s="24"/>
      <c r="N39" s="24"/>
      <c r="O39" s="24"/>
      <c r="P39" s="24"/>
      <c r="Q39" s="24"/>
      <c r="R39" s="24"/>
      <c r="T39" s="24"/>
      <c r="AE39" s="28"/>
      <c r="AF39" s="29"/>
      <c r="AG39" s="24"/>
      <c r="AH39" s="24"/>
      <c r="AI39" s="24"/>
      <c r="AJ39" s="24"/>
      <c r="AK39" s="24"/>
      <c r="AU39" s="58"/>
      <c r="AX39" s="24"/>
      <c r="AY39" s="56"/>
      <c r="AZ39" s="28"/>
      <c r="BA39" s="29"/>
      <c r="BB39" s="24"/>
      <c r="BC39" s="24"/>
      <c r="BD39" s="28"/>
      <c r="BE39" s="24"/>
    </row>
    <row r="40" spans="4:57" x14ac:dyDescent="0.25">
      <c r="D40" s="23"/>
      <c r="E40" s="23"/>
      <c r="F40" s="23"/>
      <c r="I40" s="28"/>
      <c r="L40" s="24"/>
      <c r="M40" s="24"/>
      <c r="N40" s="24"/>
      <c r="O40" s="24"/>
      <c r="P40" s="24"/>
      <c r="Q40" s="24"/>
      <c r="R40" s="24"/>
      <c r="T40" s="24"/>
      <c r="AE40" s="28"/>
      <c r="AF40" s="29"/>
      <c r="AG40" s="24"/>
      <c r="AH40" s="24"/>
      <c r="AI40" s="24"/>
      <c r="AJ40" s="24"/>
      <c r="AK40" s="24"/>
      <c r="AX40" s="24"/>
      <c r="AY40" s="56"/>
      <c r="AZ40" s="28"/>
      <c r="BA40" s="29"/>
      <c r="BB40" s="24"/>
      <c r="BC40" s="24"/>
      <c r="BD40" s="28"/>
      <c r="BE40" s="24"/>
    </row>
    <row r="41" spans="4:57" x14ac:dyDescent="0.25">
      <c r="D41" s="23"/>
      <c r="E41" s="23"/>
      <c r="F41" s="23"/>
      <c r="I41" s="28"/>
      <c r="L41" s="24"/>
      <c r="M41" s="24"/>
      <c r="N41" s="24"/>
      <c r="O41" s="24"/>
      <c r="P41" s="24"/>
      <c r="Q41" s="24"/>
      <c r="R41" s="24"/>
      <c r="T41" s="24"/>
      <c r="AE41" s="28"/>
      <c r="AF41" s="29"/>
      <c r="AG41" s="24"/>
      <c r="AH41" s="24"/>
      <c r="AI41" s="24"/>
      <c r="AJ41" s="24"/>
      <c r="AK41" s="24"/>
      <c r="AX41" s="24"/>
      <c r="AY41" s="56"/>
      <c r="AZ41" s="28"/>
      <c r="BA41" s="29"/>
      <c r="BB41" s="24"/>
      <c r="BC41" s="24"/>
      <c r="BD41" s="28"/>
      <c r="BE41" s="24"/>
    </row>
    <row r="42" spans="4:57" x14ac:dyDescent="0.25">
      <c r="D42" s="23"/>
      <c r="E42" s="23"/>
      <c r="F42" s="23"/>
      <c r="I42" s="28"/>
      <c r="L42" s="24"/>
      <c r="M42" s="24"/>
      <c r="N42" s="24"/>
      <c r="O42" s="24"/>
      <c r="P42" s="24"/>
      <c r="Q42" s="24"/>
      <c r="R42" s="24"/>
      <c r="T42" s="24"/>
      <c r="AG42" s="24"/>
      <c r="AH42" s="24"/>
      <c r="AI42" s="24"/>
      <c r="AJ42" s="24"/>
      <c r="AK42" s="24"/>
      <c r="AX42" s="24"/>
      <c r="AY42" s="56"/>
      <c r="AZ42" s="28"/>
      <c r="BA42" s="29"/>
      <c r="BB42" s="24"/>
      <c r="BC42" s="24"/>
      <c r="BD42" s="28"/>
      <c r="BE42" s="24"/>
    </row>
    <row r="43" spans="4:57" x14ac:dyDescent="0.25">
      <c r="D43" s="23"/>
      <c r="E43" s="23"/>
      <c r="F43" s="23"/>
      <c r="I43" s="28"/>
      <c r="L43" s="24"/>
      <c r="M43" s="24"/>
      <c r="N43" s="24"/>
      <c r="O43" s="24"/>
      <c r="P43" s="24"/>
      <c r="Q43" s="24"/>
      <c r="R43" s="24"/>
      <c r="T43" s="24"/>
      <c r="AG43" s="24"/>
      <c r="AH43" s="24"/>
      <c r="AI43" s="24"/>
      <c r="AJ43" s="24"/>
      <c r="AK43" s="24"/>
      <c r="AX43" s="24"/>
      <c r="AY43" s="56"/>
      <c r="AZ43" s="28"/>
      <c r="BA43" s="29"/>
      <c r="BB43" s="24"/>
      <c r="BC43" s="24"/>
      <c r="BD43" s="28"/>
      <c r="BE43" s="24"/>
    </row>
    <row r="44" spans="4:57" x14ac:dyDescent="0.25">
      <c r="D44" s="23"/>
      <c r="E44" s="23"/>
      <c r="F44" s="23"/>
      <c r="I44" s="28"/>
      <c r="L44" s="24"/>
      <c r="M44" s="24"/>
      <c r="N44" s="24"/>
      <c r="O44" s="24"/>
      <c r="P44" s="24"/>
      <c r="Q44" s="24"/>
      <c r="R44" s="24"/>
      <c r="T44" s="24"/>
      <c r="AG44" s="24"/>
      <c r="AH44" s="24"/>
      <c r="AI44" s="24"/>
      <c r="AJ44" s="24"/>
      <c r="AK44" s="24"/>
      <c r="AX44" s="24"/>
      <c r="AY44" s="56"/>
      <c r="AZ44" s="28"/>
      <c r="BA44" s="29"/>
      <c r="BB44" s="24"/>
      <c r="BC44" s="24"/>
      <c r="BD44" s="28"/>
      <c r="BE44" s="24"/>
    </row>
    <row r="45" spans="4:57" ht="26.25" x14ac:dyDescent="0.4">
      <c r="D45" s="23"/>
      <c r="E45" s="23"/>
      <c r="F45" s="23"/>
      <c r="I45" s="28"/>
      <c r="L45" s="24"/>
      <c r="M45" s="24"/>
      <c r="N45" s="24"/>
      <c r="O45" s="24"/>
      <c r="P45" s="24"/>
      <c r="Q45" s="24"/>
      <c r="R45" s="24"/>
      <c r="T45" s="24"/>
      <c r="AG45" s="24"/>
      <c r="AH45" s="24"/>
      <c r="AI45" s="24"/>
      <c r="AJ45" s="24"/>
      <c r="AK45" s="24"/>
      <c r="AV45" s="59"/>
      <c r="AX45" s="24"/>
      <c r="AY45" s="56"/>
      <c r="AZ45" s="28"/>
      <c r="BA45" s="29"/>
      <c r="BB45" s="24"/>
      <c r="BC45" s="24"/>
      <c r="BD45" s="28"/>
      <c r="BE45" s="24"/>
    </row>
    <row r="46" spans="4:57" x14ac:dyDescent="0.25">
      <c r="D46" s="23"/>
      <c r="E46" s="23"/>
      <c r="F46" s="23"/>
      <c r="I46" s="28"/>
      <c r="L46" s="24"/>
      <c r="M46" s="24"/>
      <c r="N46" s="24"/>
      <c r="O46" s="24"/>
      <c r="P46" s="24"/>
      <c r="Q46" s="24"/>
      <c r="R46" s="24"/>
      <c r="T46" s="24"/>
      <c r="AG46" s="24"/>
      <c r="AH46" s="24"/>
      <c r="AI46" s="24"/>
      <c r="AJ46" s="24"/>
      <c r="AK46" s="24"/>
      <c r="AX46" s="24"/>
      <c r="AY46" s="56"/>
      <c r="AZ46" s="28"/>
      <c r="BA46" s="29"/>
      <c r="BB46" s="24"/>
      <c r="BC46" s="24"/>
      <c r="BD46" s="28"/>
      <c r="BE46" s="24"/>
    </row>
    <row r="47" spans="4:57" x14ac:dyDescent="0.25">
      <c r="D47" s="23"/>
      <c r="E47" s="23"/>
      <c r="F47" s="23"/>
      <c r="I47" s="28"/>
      <c r="L47" s="24"/>
      <c r="M47" s="24"/>
      <c r="N47" s="24"/>
      <c r="O47" s="24"/>
      <c r="P47" s="24"/>
      <c r="Q47" s="24"/>
      <c r="R47" s="24"/>
      <c r="T47" s="24"/>
      <c r="AG47" s="24"/>
      <c r="AH47" s="24"/>
      <c r="AI47" s="24"/>
      <c r="AJ47" s="24"/>
      <c r="AK47" s="24"/>
      <c r="AX47" s="24"/>
      <c r="AY47" s="56"/>
      <c r="AZ47" s="28"/>
      <c r="BA47" s="29"/>
      <c r="BB47" s="24"/>
      <c r="BC47" s="24"/>
      <c r="BD47" s="28"/>
      <c r="BE47" s="24"/>
    </row>
    <row r="48" spans="4:57" x14ac:dyDescent="0.25">
      <c r="D48" s="23"/>
      <c r="E48" s="23"/>
      <c r="F48" s="23"/>
      <c r="I48" s="28"/>
      <c r="L48" s="24"/>
      <c r="M48" s="24"/>
      <c r="N48" s="24"/>
      <c r="O48" s="24"/>
      <c r="P48" s="24"/>
      <c r="Q48" s="24"/>
      <c r="R48" s="24"/>
      <c r="T48" s="24"/>
      <c r="AG48" s="24"/>
      <c r="AH48" s="24"/>
      <c r="AI48" s="24"/>
      <c r="AJ48" s="24"/>
      <c r="AK48" s="24"/>
      <c r="AX48" s="24"/>
      <c r="AY48" s="56"/>
      <c r="AZ48" s="28"/>
      <c r="BA48" s="29"/>
      <c r="BB48" s="24"/>
      <c r="BC48" s="24"/>
      <c r="BD48" s="28"/>
      <c r="BE48" s="24"/>
    </row>
    <row r="49" spans="4:57" x14ac:dyDescent="0.25">
      <c r="D49" s="23"/>
      <c r="E49" s="23"/>
      <c r="F49" s="23"/>
      <c r="I49" s="28"/>
      <c r="L49" s="24"/>
      <c r="M49" s="24"/>
      <c r="N49" s="24"/>
      <c r="O49" s="24"/>
      <c r="P49" s="24"/>
      <c r="Q49" s="24"/>
      <c r="R49" s="24"/>
      <c r="T49" s="24"/>
      <c r="AG49" s="24"/>
      <c r="AH49" s="24"/>
      <c r="AI49" s="24"/>
      <c r="AJ49" s="24"/>
      <c r="AK49" s="24"/>
      <c r="AX49" s="24"/>
      <c r="AY49" s="56"/>
      <c r="AZ49" s="28"/>
      <c r="BA49" s="29"/>
      <c r="BB49" s="24"/>
      <c r="BC49" s="24"/>
      <c r="BD49" s="28"/>
      <c r="BE49" s="24"/>
    </row>
    <row r="50" spans="4:57" x14ac:dyDescent="0.25">
      <c r="D50" s="23"/>
      <c r="E50" s="23"/>
      <c r="F50" s="23"/>
      <c r="I50" s="28"/>
      <c r="L50" s="24"/>
      <c r="M50" s="24"/>
      <c r="N50" s="24"/>
      <c r="O50" s="24"/>
      <c r="P50" s="24"/>
      <c r="Q50" s="24"/>
      <c r="R50" s="24"/>
      <c r="T50" s="24"/>
      <c r="AG50" s="24"/>
      <c r="AH50" s="24"/>
      <c r="AI50" s="24"/>
      <c r="AJ50" s="24"/>
      <c r="AK50" s="24"/>
      <c r="AX50" s="24"/>
      <c r="AY50" s="56"/>
      <c r="AZ50" s="28"/>
      <c r="BA50" s="29"/>
      <c r="BB50" s="24"/>
      <c r="BC50" s="24"/>
      <c r="BD50" s="28"/>
      <c r="BE50" s="24"/>
    </row>
    <row r="51" spans="4:57" x14ac:dyDescent="0.25">
      <c r="D51" s="23"/>
      <c r="E51" s="23"/>
      <c r="F51" s="23"/>
      <c r="I51" s="28"/>
      <c r="L51" s="24"/>
      <c r="M51" s="24"/>
      <c r="N51" s="24"/>
      <c r="O51" s="24"/>
      <c r="P51" s="24"/>
      <c r="Q51" s="24"/>
      <c r="R51" s="24"/>
      <c r="T51" s="24"/>
      <c r="AG51" s="24"/>
      <c r="AH51" s="24"/>
      <c r="AI51" s="24"/>
      <c r="AJ51" s="24"/>
      <c r="AK51" s="24"/>
      <c r="AX51" s="24"/>
      <c r="AY51" s="56"/>
      <c r="AZ51" s="28"/>
      <c r="BA51" s="29"/>
      <c r="BB51" s="24"/>
      <c r="BC51" s="24"/>
      <c r="BD51" s="28"/>
      <c r="BE51" s="24"/>
    </row>
    <row r="52" spans="4:57" x14ac:dyDescent="0.25">
      <c r="D52" s="23"/>
      <c r="E52" s="23"/>
      <c r="F52" s="23"/>
      <c r="I52" s="28"/>
      <c r="L52" s="24"/>
      <c r="M52" s="24"/>
      <c r="N52" s="24"/>
      <c r="O52" s="24"/>
      <c r="P52" s="24"/>
      <c r="Q52" s="24"/>
      <c r="R52" s="24"/>
      <c r="T52" s="24"/>
      <c r="AG52" s="24"/>
      <c r="AH52" s="24"/>
      <c r="AI52" s="24"/>
      <c r="AJ52" s="24"/>
      <c r="AK52" s="24"/>
      <c r="AX52" s="24"/>
      <c r="AY52" s="56"/>
      <c r="AZ52" s="28"/>
      <c r="BA52" s="29"/>
      <c r="BB52" s="24"/>
      <c r="BC52" s="24"/>
      <c r="BD52" s="28"/>
      <c r="BE52" s="24"/>
    </row>
    <row r="53" spans="4:57" x14ac:dyDescent="0.25">
      <c r="D53" s="23"/>
      <c r="E53" s="23"/>
      <c r="F53" s="23"/>
      <c r="I53" s="28"/>
      <c r="L53" s="24"/>
      <c r="M53" s="24"/>
      <c r="N53" s="24"/>
      <c r="O53" s="24"/>
      <c r="P53" s="24"/>
      <c r="Q53" s="24"/>
      <c r="R53" s="24"/>
      <c r="T53" s="24"/>
      <c r="AG53" s="24"/>
      <c r="AH53" s="24"/>
      <c r="AI53" s="24"/>
      <c r="AJ53" s="24"/>
      <c r="AK53" s="24"/>
      <c r="AX53" s="24"/>
      <c r="AY53" s="56"/>
      <c r="AZ53" s="28"/>
      <c r="BA53" s="29"/>
      <c r="BB53" s="24"/>
      <c r="BC53" s="24"/>
      <c r="BD53" s="28"/>
      <c r="BE53" s="24"/>
    </row>
    <row r="54" spans="4:57" x14ac:dyDescent="0.25">
      <c r="D54" s="23"/>
      <c r="E54" s="23"/>
      <c r="F54" s="23"/>
      <c r="I54" s="28"/>
      <c r="L54" s="24"/>
      <c r="M54" s="24"/>
      <c r="N54" s="24"/>
      <c r="O54" s="24"/>
      <c r="P54" s="24"/>
      <c r="Q54" s="24"/>
      <c r="R54" s="24"/>
      <c r="T54" s="24"/>
      <c r="AG54" s="24"/>
      <c r="AH54" s="24"/>
      <c r="AI54" s="24"/>
      <c r="AJ54" s="24"/>
      <c r="AK54" s="24"/>
      <c r="AX54" s="24"/>
      <c r="AY54" s="56"/>
      <c r="AZ54" s="28"/>
      <c r="BA54" s="29"/>
      <c r="BB54" s="24"/>
      <c r="BC54" s="24"/>
      <c r="BD54" s="28"/>
      <c r="BE54" s="24"/>
    </row>
    <row r="55" spans="4:57" x14ac:dyDescent="0.25">
      <c r="D55" s="23"/>
      <c r="E55" s="23"/>
      <c r="F55" s="23"/>
      <c r="I55" s="28"/>
      <c r="L55" s="24"/>
      <c r="M55" s="24"/>
      <c r="N55" s="24"/>
      <c r="O55" s="24"/>
      <c r="P55" s="24"/>
      <c r="Q55" s="24"/>
      <c r="R55" s="24"/>
      <c r="T55" s="24"/>
      <c r="AG55" s="24"/>
      <c r="AH55" s="24"/>
      <c r="AI55" s="24"/>
      <c r="AJ55" s="24"/>
      <c r="AK55" s="24"/>
      <c r="AX55" s="24"/>
      <c r="AY55" s="56"/>
      <c r="AZ55" s="28"/>
      <c r="BA55" s="29"/>
      <c r="BB55" s="24"/>
      <c r="BC55" s="24"/>
      <c r="BD55" s="28"/>
      <c r="BE55" s="24"/>
    </row>
    <row r="56" spans="4:57" x14ac:dyDescent="0.25">
      <c r="D56" s="23"/>
      <c r="E56" s="23"/>
      <c r="F56" s="23"/>
      <c r="I56" s="28"/>
      <c r="L56" s="24"/>
      <c r="M56" s="24"/>
      <c r="N56" s="24"/>
      <c r="O56" s="24"/>
      <c r="P56" s="24"/>
      <c r="Q56" s="24"/>
      <c r="R56" s="24"/>
      <c r="T56" s="24"/>
      <c r="AG56" s="24"/>
      <c r="AH56" s="24"/>
      <c r="AI56" s="24"/>
      <c r="AJ56" s="24"/>
      <c r="AK56" s="24"/>
      <c r="AX56" s="24"/>
      <c r="AY56" s="56"/>
      <c r="AZ56" s="28"/>
      <c r="BA56" s="29"/>
      <c r="BB56" s="24"/>
      <c r="BC56" s="24"/>
      <c r="BD56" s="28"/>
      <c r="BE56" s="24"/>
    </row>
    <row r="57" spans="4:57" x14ac:dyDescent="0.25">
      <c r="D57" s="23"/>
      <c r="E57" s="23"/>
      <c r="F57" s="23"/>
      <c r="I57" s="28"/>
      <c r="L57" s="24"/>
      <c r="M57" s="24"/>
      <c r="N57" s="24"/>
      <c r="O57" s="24"/>
      <c r="P57" s="24"/>
      <c r="Q57" s="24"/>
      <c r="R57" s="24"/>
      <c r="T57" s="24"/>
      <c r="AG57" s="24"/>
      <c r="AH57" s="24"/>
      <c r="AI57" s="24"/>
      <c r="AJ57" s="24"/>
      <c r="AK57" s="24"/>
      <c r="AX57" s="24"/>
      <c r="AY57" s="56"/>
      <c r="AZ57" s="28"/>
      <c r="BA57" s="29"/>
      <c r="BB57" s="24"/>
      <c r="BC57" s="24"/>
      <c r="BD57" s="28"/>
      <c r="BE57" s="24"/>
    </row>
    <row r="58" spans="4:57" x14ac:dyDescent="0.25">
      <c r="D58" s="23"/>
      <c r="E58" s="23"/>
      <c r="F58" s="23"/>
      <c r="I58" s="28"/>
      <c r="L58" s="24"/>
      <c r="M58" s="24"/>
      <c r="N58" s="24"/>
      <c r="O58" s="24"/>
      <c r="P58" s="24"/>
      <c r="Q58" s="24"/>
      <c r="R58" s="24"/>
      <c r="T58" s="24"/>
      <c r="AG58" s="24"/>
      <c r="AH58" s="24"/>
      <c r="AI58" s="24"/>
      <c r="AJ58" s="24"/>
      <c r="AK58" s="24"/>
      <c r="AX58" s="24"/>
      <c r="AY58" s="56"/>
      <c r="AZ58" s="28"/>
      <c r="BA58" s="29"/>
      <c r="BB58" s="24"/>
      <c r="BC58" s="24"/>
      <c r="BD58" s="28"/>
      <c r="BE58" s="24"/>
    </row>
    <row r="59" spans="4:57" x14ac:dyDescent="0.25">
      <c r="D59" s="23"/>
      <c r="E59" s="23"/>
      <c r="F59" s="23"/>
      <c r="I59" s="28"/>
      <c r="L59" s="24"/>
      <c r="M59" s="24"/>
      <c r="N59" s="24"/>
      <c r="O59" s="24"/>
      <c r="P59" s="24"/>
      <c r="Q59" s="24"/>
      <c r="R59" s="24"/>
      <c r="T59" s="24"/>
      <c r="AG59" s="24"/>
      <c r="AH59" s="24"/>
      <c r="AI59" s="24"/>
      <c r="AJ59" s="24"/>
      <c r="AK59" s="24"/>
      <c r="AX59" s="24"/>
      <c r="AY59" s="56"/>
      <c r="AZ59" s="28"/>
      <c r="BA59" s="29"/>
      <c r="BB59" s="24"/>
      <c r="BC59" s="24"/>
      <c r="BD59" s="28"/>
      <c r="BE59" s="24"/>
    </row>
    <row r="60" spans="4:57" x14ac:dyDescent="0.25">
      <c r="D60" s="23"/>
      <c r="E60" s="23"/>
      <c r="F60" s="23"/>
      <c r="I60" s="28"/>
      <c r="L60" s="24"/>
      <c r="M60" s="24"/>
      <c r="N60" s="24"/>
      <c r="O60" s="24"/>
      <c r="P60" s="24"/>
      <c r="Q60" s="24"/>
      <c r="R60" s="24"/>
      <c r="T60" s="24"/>
      <c r="AG60" s="24"/>
      <c r="AH60" s="24"/>
      <c r="AI60" s="24"/>
      <c r="AJ60" s="24"/>
      <c r="AK60" s="24"/>
      <c r="AX60" s="24"/>
      <c r="AY60" s="56"/>
      <c r="AZ60" s="28"/>
      <c r="BA60" s="29"/>
      <c r="BB60" s="24"/>
      <c r="BC60" s="24"/>
      <c r="BD60" s="28"/>
      <c r="BE60" s="24"/>
    </row>
    <row r="61" spans="4:57" x14ac:dyDescent="0.25">
      <c r="D61" s="23"/>
      <c r="E61" s="23"/>
      <c r="F61" s="23"/>
      <c r="I61" s="28"/>
      <c r="L61" s="24"/>
      <c r="M61" s="24"/>
      <c r="N61" s="24"/>
      <c r="O61" s="24"/>
      <c r="P61" s="24"/>
      <c r="Q61" s="24"/>
      <c r="R61" s="24"/>
      <c r="T61" s="24"/>
      <c r="AG61" s="24"/>
      <c r="AH61" s="24"/>
      <c r="AI61" s="24"/>
      <c r="AJ61" s="24"/>
      <c r="AK61" s="24"/>
      <c r="AX61" s="24"/>
      <c r="AY61" s="56"/>
      <c r="AZ61" s="28"/>
      <c r="BA61" s="29"/>
      <c r="BB61" s="24"/>
      <c r="BC61" s="24"/>
      <c r="BD61" s="28"/>
      <c r="BE61" s="24"/>
    </row>
    <row r="62" spans="4:57" x14ac:dyDescent="0.25">
      <c r="D62" s="23"/>
      <c r="E62" s="23"/>
      <c r="F62" s="23"/>
      <c r="I62" s="28"/>
      <c r="L62" s="24"/>
      <c r="M62" s="24"/>
      <c r="N62" s="24"/>
      <c r="O62" s="24"/>
      <c r="P62" s="24"/>
      <c r="Q62" s="24"/>
      <c r="R62" s="24"/>
      <c r="T62" s="24"/>
      <c r="AG62" s="24"/>
      <c r="AH62" s="24"/>
      <c r="AI62" s="24"/>
      <c r="AJ62" s="24"/>
      <c r="AK62" s="24"/>
      <c r="AX62" s="24"/>
      <c r="AY62" s="56"/>
      <c r="AZ62" s="28"/>
      <c r="BA62" s="29"/>
      <c r="BB62" s="24"/>
      <c r="BC62" s="24"/>
      <c r="BD62" s="28"/>
      <c r="BE62" s="24"/>
    </row>
    <row r="63" spans="4:57" x14ac:dyDescent="0.25">
      <c r="D63" s="23"/>
      <c r="E63" s="23"/>
      <c r="F63" s="23"/>
      <c r="I63" s="28"/>
      <c r="L63" s="24"/>
      <c r="M63" s="24"/>
      <c r="N63" s="24"/>
      <c r="O63" s="24"/>
      <c r="P63" s="24"/>
      <c r="Q63" s="24"/>
      <c r="R63" s="24"/>
      <c r="T63" s="24"/>
      <c r="AG63" s="24"/>
      <c r="AH63" s="24"/>
      <c r="AI63" s="24"/>
      <c r="AJ63" s="24"/>
      <c r="AK63" s="24"/>
      <c r="AX63" s="24"/>
      <c r="AY63" s="56"/>
      <c r="AZ63" s="28"/>
      <c r="BA63" s="29"/>
      <c r="BB63" s="24"/>
      <c r="BC63" s="24"/>
      <c r="BD63" s="28"/>
      <c r="BE63" s="24"/>
    </row>
    <row r="64" spans="4:57" x14ac:dyDescent="0.25">
      <c r="D64" s="23"/>
      <c r="E64" s="23"/>
      <c r="F64" s="23"/>
      <c r="I64" s="28"/>
      <c r="L64" s="24"/>
      <c r="M64" s="24"/>
      <c r="N64" s="24"/>
      <c r="O64" s="24"/>
      <c r="P64" s="24"/>
      <c r="Q64" s="24"/>
      <c r="R64" s="24"/>
      <c r="T64" s="24"/>
      <c r="AG64" s="24"/>
      <c r="AH64" s="24"/>
      <c r="AI64" s="24"/>
      <c r="AJ64" s="24"/>
      <c r="AK64" s="24"/>
      <c r="AX64" s="24"/>
      <c r="AY64" s="56"/>
      <c r="AZ64" s="28"/>
      <c r="BA64" s="29"/>
      <c r="BB64" s="24"/>
      <c r="BC64" s="24"/>
      <c r="BD64" s="28"/>
      <c r="BE64" s="24"/>
    </row>
    <row r="65" spans="4:57" x14ac:dyDescent="0.25">
      <c r="D65" s="23"/>
      <c r="E65" s="23"/>
      <c r="F65" s="23"/>
      <c r="I65" s="28"/>
      <c r="L65" s="24"/>
      <c r="M65" s="24"/>
      <c r="N65" s="24"/>
      <c r="O65" s="24"/>
      <c r="P65" s="24"/>
      <c r="Q65" s="24"/>
      <c r="R65" s="24"/>
      <c r="T65" s="24"/>
      <c r="AG65" s="24"/>
      <c r="AH65" s="24"/>
      <c r="AI65" s="24"/>
      <c r="AJ65" s="24"/>
      <c r="AK65" s="24"/>
      <c r="AX65" s="24"/>
      <c r="AY65" s="56"/>
      <c r="AZ65" s="28"/>
      <c r="BA65" s="29"/>
      <c r="BB65" s="24"/>
      <c r="BC65" s="24"/>
      <c r="BD65" s="28"/>
      <c r="BE65" s="24"/>
    </row>
    <row r="66" spans="4:57" x14ac:dyDescent="0.25">
      <c r="D66" s="23"/>
      <c r="E66" s="23"/>
      <c r="F66" s="23"/>
      <c r="I66" s="28"/>
      <c r="L66" s="24"/>
      <c r="M66" s="24"/>
      <c r="N66" s="24"/>
      <c r="O66" s="24"/>
      <c r="P66" s="24"/>
      <c r="Q66" s="24"/>
      <c r="R66" s="24"/>
      <c r="T66" s="24"/>
      <c r="AG66" s="24"/>
      <c r="AH66" s="24"/>
      <c r="AI66" s="24"/>
      <c r="AJ66" s="24"/>
      <c r="AK66" s="24"/>
      <c r="AX66" s="24"/>
      <c r="AY66" s="56"/>
      <c r="AZ66" s="28"/>
      <c r="BA66" s="29"/>
      <c r="BB66" s="24"/>
      <c r="BC66" s="24"/>
      <c r="BD66" s="28"/>
      <c r="BE66" s="24"/>
    </row>
    <row r="67" spans="4:57" x14ac:dyDescent="0.25">
      <c r="D67" s="23"/>
      <c r="E67" s="23"/>
      <c r="F67" s="23"/>
      <c r="I67" s="28"/>
      <c r="L67" s="24"/>
      <c r="M67" s="24"/>
      <c r="N67" s="24"/>
      <c r="O67" s="24"/>
      <c r="P67" s="24"/>
      <c r="Q67" s="24"/>
      <c r="R67" s="24"/>
      <c r="T67" s="24"/>
      <c r="AG67" s="24"/>
      <c r="AH67" s="24"/>
      <c r="AI67" s="24"/>
      <c r="AJ67" s="24"/>
      <c r="AK67" s="24"/>
      <c r="AX67" s="24"/>
      <c r="AY67" s="56"/>
      <c r="AZ67" s="28"/>
      <c r="BA67" s="29"/>
      <c r="BB67" s="24"/>
      <c r="BC67" s="24"/>
      <c r="BD67" s="28"/>
      <c r="BE67" s="24"/>
    </row>
    <row r="68" spans="4:57" x14ac:dyDescent="0.25">
      <c r="D68" s="23"/>
      <c r="E68" s="23"/>
      <c r="F68" s="23"/>
      <c r="I68" s="28"/>
      <c r="L68" s="24"/>
      <c r="M68" s="24"/>
      <c r="N68" s="24"/>
      <c r="O68" s="24"/>
      <c r="P68" s="24"/>
      <c r="Q68" s="24"/>
      <c r="R68" s="24"/>
      <c r="T68" s="24"/>
      <c r="AG68" s="24"/>
      <c r="AH68" s="24"/>
      <c r="AI68" s="24"/>
      <c r="AJ68" s="24"/>
      <c r="AK68" s="24"/>
      <c r="AX68" s="24"/>
      <c r="AY68" s="56"/>
      <c r="AZ68" s="28"/>
      <c r="BA68" s="29"/>
      <c r="BB68" s="24"/>
      <c r="BC68" s="24"/>
      <c r="BD68" s="28"/>
      <c r="BE68" s="24"/>
    </row>
    <row r="69" spans="4:57" x14ac:dyDescent="0.25">
      <c r="D69" s="23"/>
      <c r="E69" s="23"/>
      <c r="F69" s="23"/>
      <c r="I69" s="28"/>
      <c r="L69" s="24"/>
      <c r="M69" s="24"/>
      <c r="N69" s="24"/>
      <c r="O69" s="24"/>
      <c r="P69" s="24"/>
      <c r="Q69" s="24"/>
      <c r="R69" s="24"/>
      <c r="T69" s="24"/>
      <c r="AG69" s="24"/>
      <c r="AH69" s="24"/>
      <c r="AI69" s="24"/>
      <c r="AJ69" s="24"/>
      <c r="AK69" s="24"/>
      <c r="AX69" s="24"/>
      <c r="AY69" s="56"/>
      <c r="AZ69" s="28"/>
      <c r="BA69" s="29"/>
      <c r="BB69" s="24"/>
      <c r="BC69" s="24"/>
      <c r="BD69" s="28"/>
      <c r="BE69" s="24"/>
    </row>
    <row r="70" spans="4:57" x14ac:dyDescent="0.25">
      <c r="D70" s="23"/>
      <c r="E70" s="23"/>
      <c r="F70" s="23"/>
      <c r="I70" s="28"/>
      <c r="L70" s="24"/>
      <c r="M70" s="24"/>
      <c r="N70" s="24"/>
      <c r="O70" s="24"/>
      <c r="P70" s="24"/>
      <c r="Q70" s="24"/>
      <c r="R70" s="24"/>
      <c r="T70" s="24"/>
      <c r="AG70" s="24"/>
      <c r="AH70" s="24"/>
      <c r="AI70" s="24"/>
      <c r="AJ70" s="24"/>
      <c r="AK70" s="24"/>
      <c r="AX70" s="24"/>
      <c r="AY70" s="56"/>
      <c r="AZ70" s="28"/>
      <c r="BA70" s="29"/>
      <c r="BB70" s="24"/>
      <c r="BC70" s="24"/>
      <c r="BD70" s="28"/>
      <c r="BE70" s="24"/>
    </row>
    <row r="71" spans="4:57" x14ac:dyDescent="0.25">
      <c r="D71" s="23"/>
      <c r="E71" s="23"/>
      <c r="F71" s="23"/>
      <c r="I71" s="28"/>
      <c r="L71" s="24"/>
      <c r="M71" s="24"/>
      <c r="N71" s="24"/>
      <c r="O71" s="24"/>
      <c r="P71" s="24"/>
      <c r="Q71" s="24"/>
      <c r="R71" s="24"/>
      <c r="T71" s="24"/>
      <c r="AG71" s="24"/>
      <c r="AH71" s="24"/>
      <c r="AI71" s="24"/>
      <c r="AJ71" s="24"/>
      <c r="AK71" s="24"/>
      <c r="AX71" s="24"/>
      <c r="AY71" s="56"/>
      <c r="AZ71" s="28"/>
      <c r="BA71" s="29"/>
      <c r="BB71" s="24"/>
      <c r="BC71" s="24"/>
      <c r="BD71" s="28"/>
      <c r="BE71" s="24"/>
    </row>
    <row r="72" spans="4:57" x14ac:dyDescent="0.25">
      <c r="D72" s="23"/>
      <c r="E72" s="23"/>
      <c r="F72" s="23"/>
      <c r="I72" s="28"/>
      <c r="L72" s="24"/>
      <c r="M72" s="24"/>
      <c r="N72" s="24"/>
      <c r="O72" s="24"/>
      <c r="P72" s="24"/>
      <c r="Q72" s="24"/>
      <c r="R72" s="24"/>
      <c r="T72" s="24"/>
      <c r="AG72" s="24"/>
      <c r="AH72" s="24"/>
      <c r="AI72" s="24"/>
      <c r="AJ72" s="24"/>
      <c r="AK72" s="24"/>
      <c r="AX72" s="24"/>
      <c r="AY72" s="56"/>
      <c r="AZ72" s="28"/>
      <c r="BA72" s="29"/>
      <c r="BB72" s="24"/>
      <c r="BC72" s="24"/>
      <c r="BD72" s="28"/>
      <c r="BE72" s="24"/>
    </row>
    <row r="73" spans="4:57" x14ac:dyDescent="0.25">
      <c r="D73" s="23"/>
      <c r="E73" s="23"/>
      <c r="F73" s="23"/>
      <c r="I73" s="28"/>
      <c r="L73" s="24"/>
      <c r="M73" s="24"/>
      <c r="N73" s="24"/>
      <c r="O73" s="24"/>
      <c r="P73" s="24"/>
      <c r="Q73" s="24"/>
      <c r="R73" s="24"/>
      <c r="T73" s="24"/>
      <c r="AG73" s="24"/>
      <c r="AH73" s="24"/>
      <c r="AI73" s="24"/>
      <c r="AJ73" s="24"/>
      <c r="AK73" s="24"/>
      <c r="AX73" s="24"/>
      <c r="AY73" s="56"/>
      <c r="AZ73" s="28"/>
      <c r="BA73" s="29"/>
      <c r="BB73" s="24"/>
      <c r="BC73" s="24"/>
      <c r="BD73" s="28"/>
      <c r="BE73" s="24"/>
    </row>
    <row r="74" spans="4:57" x14ac:dyDescent="0.25">
      <c r="D74" s="23"/>
      <c r="E74" s="23"/>
      <c r="F74" s="23"/>
      <c r="I74" s="28"/>
      <c r="L74" s="24"/>
      <c r="M74" s="24"/>
      <c r="N74" s="24"/>
      <c r="O74" s="24"/>
      <c r="P74" s="24"/>
      <c r="Q74" s="24"/>
      <c r="R74" s="24"/>
      <c r="T74" s="24"/>
      <c r="AG74" s="24"/>
      <c r="AH74" s="24"/>
      <c r="AI74" s="24"/>
      <c r="AJ74" s="24"/>
      <c r="AK74" s="24"/>
      <c r="AX74" s="24"/>
      <c r="AY74" s="56"/>
      <c r="AZ74" s="28"/>
      <c r="BA74" s="29"/>
      <c r="BB74" s="24"/>
      <c r="BC74" s="24"/>
      <c r="BD74" s="28"/>
      <c r="BE74" s="24"/>
    </row>
    <row r="75" spans="4:57" x14ac:dyDescent="0.25">
      <c r="D75" s="23"/>
      <c r="E75" s="23"/>
      <c r="F75" s="23"/>
      <c r="I75" s="28"/>
      <c r="L75" s="24"/>
      <c r="M75" s="24"/>
      <c r="N75" s="24"/>
      <c r="O75" s="24"/>
      <c r="P75" s="24"/>
      <c r="Q75" s="24"/>
      <c r="R75" s="24"/>
      <c r="T75" s="24"/>
      <c r="AG75" s="24"/>
      <c r="AH75" s="24"/>
      <c r="AI75" s="24"/>
      <c r="AJ75" s="24"/>
      <c r="AK75" s="24"/>
      <c r="AX75" s="24"/>
      <c r="AY75" s="56"/>
      <c r="AZ75" s="28"/>
      <c r="BA75" s="29"/>
      <c r="BB75" s="24"/>
      <c r="BC75" s="24"/>
      <c r="BD75" s="28"/>
      <c r="BE75" s="24"/>
    </row>
    <row r="76" spans="4:57" x14ac:dyDescent="0.25">
      <c r="D76" s="23"/>
      <c r="E76" s="23"/>
      <c r="F76" s="23"/>
      <c r="I76" s="34"/>
      <c r="L76" s="24"/>
      <c r="M76" s="24"/>
      <c r="N76" s="24"/>
      <c r="O76" s="24"/>
      <c r="P76" s="24"/>
      <c r="Q76" s="24"/>
      <c r="R76" s="24"/>
      <c r="T76" s="24"/>
      <c r="AG76" s="24"/>
      <c r="AH76" s="24"/>
      <c r="AI76" s="24"/>
      <c r="AJ76" s="24"/>
      <c r="AK76" s="24"/>
      <c r="AX76" s="24"/>
      <c r="AY76" s="56"/>
      <c r="AZ76" s="28"/>
      <c r="BA76" s="29"/>
      <c r="BB76" s="24"/>
      <c r="BC76" s="24"/>
      <c r="BD76" s="28"/>
      <c r="BE76" s="24"/>
    </row>
    <row r="77" spans="4:57" x14ac:dyDescent="0.25">
      <c r="D77" s="23"/>
      <c r="E77" s="23"/>
      <c r="F77" s="23"/>
      <c r="I77" s="24"/>
      <c r="L77" s="24"/>
      <c r="M77" s="24"/>
      <c r="N77" s="24"/>
      <c r="O77" s="24"/>
      <c r="P77" s="24"/>
      <c r="Q77" s="24"/>
      <c r="R77" s="24"/>
      <c r="T77" s="24"/>
      <c r="AG77" s="24"/>
      <c r="AH77" s="24"/>
      <c r="AI77" s="24"/>
      <c r="AJ77" s="24"/>
      <c r="AK77" s="24"/>
      <c r="AX77" s="24"/>
      <c r="AY77" s="56"/>
      <c r="AZ77" s="28"/>
      <c r="BA77" s="29"/>
      <c r="BB77" s="24"/>
      <c r="BC77" s="24"/>
      <c r="BD77" s="28"/>
      <c r="BE77" s="24"/>
    </row>
    <row r="78" spans="4:57" x14ac:dyDescent="0.25">
      <c r="D78" s="23"/>
      <c r="E78" s="23"/>
      <c r="F78" s="23"/>
      <c r="I78" s="24"/>
      <c r="L78" s="24"/>
      <c r="M78" s="24"/>
      <c r="N78" s="24"/>
      <c r="O78" s="24"/>
      <c r="P78" s="24"/>
      <c r="Q78" s="24"/>
      <c r="R78" s="24"/>
      <c r="T78" s="24"/>
      <c r="AG78" s="24"/>
      <c r="AH78" s="24"/>
      <c r="AI78" s="24"/>
      <c r="AJ78" s="24"/>
      <c r="AK78" s="24"/>
      <c r="AX78" s="24"/>
      <c r="AY78" s="56"/>
      <c r="AZ78" s="28"/>
      <c r="BA78" s="29"/>
      <c r="BB78" s="24"/>
      <c r="BC78" s="24"/>
      <c r="BD78" s="28"/>
      <c r="BE78" s="24"/>
    </row>
    <row r="79" spans="4:57" x14ac:dyDescent="0.25">
      <c r="D79" s="23"/>
      <c r="E79" s="23"/>
      <c r="F79" s="23"/>
      <c r="L79" s="24"/>
      <c r="M79" s="24"/>
      <c r="N79" s="24"/>
      <c r="O79" s="24"/>
      <c r="P79" s="24"/>
      <c r="Q79" s="24"/>
      <c r="R79" s="24"/>
      <c r="T79" s="24"/>
      <c r="AG79" s="24"/>
      <c r="AH79" s="24"/>
      <c r="AI79" s="24"/>
      <c r="AJ79" s="24"/>
      <c r="AK79" s="24"/>
      <c r="AX79" s="24"/>
      <c r="AY79" s="56"/>
      <c r="AZ79" s="28"/>
      <c r="BA79" s="29"/>
      <c r="BB79" s="24"/>
      <c r="BC79" s="24"/>
      <c r="BD79" s="28"/>
      <c r="BE79" s="24"/>
    </row>
    <row r="80" spans="4:57" x14ac:dyDescent="0.25">
      <c r="D80" s="23"/>
      <c r="E80" s="23"/>
      <c r="F80" s="23"/>
      <c r="L80" s="24"/>
      <c r="M80" s="24"/>
      <c r="N80" s="24"/>
      <c r="O80" s="24"/>
      <c r="P80" s="24"/>
      <c r="Q80" s="24"/>
      <c r="R80" s="24"/>
      <c r="T80" s="24"/>
      <c r="AG80" s="24"/>
      <c r="AH80" s="24"/>
      <c r="AI80" s="24"/>
      <c r="AJ80" s="24"/>
      <c r="AK80" s="24"/>
      <c r="AX80" s="24"/>
      <c r="AY80" s="56"/>
      <c r="AZ80" s="28"/>
      <c r="BA80" s="29"/>
      <c r="BB80" s="24"/>
      <c r="BC80" s="24"/>
      <c r="BD80" s="28"/>
      <c r="BE80" s="24"/>
    </row>
    <row r="81" spans="4:57" x14ac:dyDescent="0.25">
      <c r="D81" s="23"/>
      <c r="E81" s="23"/>
      <c r="F81" s="23"/>
      <c r="L81" s="24"/>
      <c r="M81" s="24"/>
      <c r="N81" s="24"/>
      <c r="O81" s="24"/>
      <c r="P81" s="24"/>
      <c r="Q81" s="24"/>
      <c r="R81" s="24"/>
      <c r="T81" s="24"/>
      <c r="AG81" s="24"/>
      <c r="AH81" s="24"/>
      <c r="AI81" s="24"/>
      <c r="AJ81" s="24"/>
      <c r="AK81" s="24"/>
      <c r="AX81" s="24"/>
      <c r="AY81" s="56"/>
      <c r="AZ81" s="28"/>
      <c r="BA81" s="29"/>
      <c r="BB81" s="24"/>
      <c r="BC81" s="24"/>
      <c r="BD81" s="28"/>
      <c r="BE81" s="24"/>
    </row>
    <row r="82" spans="4:57" x14ac:dyDescent="0.25">
      <c r="D82" s="23"/>
      <c r="E82" s="23"/>
      <c r="F82" s="23"/>
      <c r="L82" s="24"/>
      <c r="M82" s="24"/>
      <c r="N82" s="24"/>
      <c r="O82" s="24"/>
      <c r="P82" s="24"/>
      <c r="Q82" s="24"/>
      <c r="R82" s="24"/>
      <c r="T82" s="24"/>
      <c r="AG82" s="24"/>
      <c r="AH82" s="24"/>
      <c r="AI82" s="24"/>
      <c r="AJ82" s="24"/>
      <c r="AK82" s="24"/>
      <c r="AX82" s="24"/>
      <c r="AY82" s="56"/>
      <c r="AZ82" s="28"/>
      <c r="BA82" s="29"/>
      <c r="BB82" s="24"/>
      <c r="BC82" s="24"/>
      <c r="BD82" s="28"/>
      <c r="BE82" s="24"/>
    </row>
    <row r="83" spans="4:57" x14ac:dyDescent="0.25">
      <c r="D83" s="23"/>
      <c r="E83" s="23"/>
      <c r="F83" s="23"/>
      <c r="L83" s="24"/>
      <c r="M83" s="24"/>
      <c r="N83" s="24"/>
      <c r="O83" s="24"/>
      <c r="P83" s="24"/>
      <c r="Q83" s="24"/>
      <c r="R83" s="24"/>
      <c r="T83" s="24"/>
      <c r="AG83" s="24"/>
      <c r="AH83" s="24"/>
      <c r="AI83" s="24"/>
      <c r="AJ83" s="24"/>
      <c r="AK83" s="24"/>
      <c r="AX83" s="24"/>
      <c r="AY83" s="56"/>
      <c r="AZ83" s="28"/>
      <c r="BA83" s="29"/>
      <c r="BB83" s="24"/>
      <c r="BC83" s="24"/>
      <c r="BD83" s="28"/>
      <c r="BE83" s="24"/>
    </row>
    <row r="84" spans="4:57" x14ac:dyDescent="0.25">
      <c r="D84" s="23"/>
      <c r="E84" s="23"/>
      <c r="F84" s="23"/>
      <c r="I84" s="23"/>
      <c r="J84" s="23"/>
      <c r="K84" s="23"/>
      <c r="L84" s="24"/>
      <c r="M84" s="24"/>
      <c r="N84" s="24"/>
      <c r="O84" s="24"/>
      <c r="P84" s="24"/>
      <c r="Q84" s="24"/>
      <c r="R84" s="24"/>
      <c r="T84" s="24"/>
      <c r="AG84" s="24"/>
      <c r="AH84" s="24"/>
      <c r="AI84" s="24"/>
      <c r="AJ84" s="24"/>
      <c r="AK84" s="24"/>
      <c r="AX84" s="24"/>
      <c r="AY84" s="56"/>
      <c r="AZ84" s="28"/>
      <c r="BA84" s="29"/>
      <c r="BB84" s="24"/>
      <c r="BC84" s="24"/>
      <c r="BD84" s="28"/>
      <c r="BE84" s="24"/>
    </row>
    <row r="85" spans="4:57" x14ac:dyDescent="0.25">
      <c r="D85" s="23"/>
      <c r="E85" s="23"/>
      <c r="F85" s="23"/>
      <c r="I85" s="23"/>
      <c r="J85" s="23"/>
      <c r="K85" s="23"/>
      <c r="L85" s="24"/>
      <c r="M85" s="24"/>
      <c r="N85" s="24"/>
      <c r="O85" s="24"/>
      <c r="P85" s="24"/>
      <c r="Q85" s="24"/>
      <c r="R85" s="24"/>
      <c r="T85" s="24"/>
      <c r="AG85" s="24"/>
      <c r="AH85" s="24"/>
      <c r="AI85" s="24"/>
      <c r="AJ85" s="24"/>
      <c r="AK85" s="24"/>
    </row>
    <row r="86" spans="4:57" x14ac:dyDescent="0.25">
      <c r="D86" s="23"/>
      <c r="E86" s="23"/>
      <c r="F86" s="23"/>
      <c r="I86" s="23"/>
      <c r="J86" s="23"/>
      <c r="K86" s="23"/>
      <c r="L86" s="24"/>
      <c r="M86" s="24"/>
      <c r="N86" s="24"/>
      <c r="O86" s="24"/>
      <c r="P86" s="24"/>
      <c r="Q86" s="24"/>
      <c r="R86" s="24"/>
      <c r="T86" s="24"/>
      <c r="AG86" s="24"/>
      <c r="AH86" s="24"/>
      <c r="AI86" s="24"/>
      <c r="AJ86" s="24"/>
      <c r="AK86" s="24"/>
    </row>
    <row r="100" spans="4:57" x14ac:dyDescent="0.25">
      <c r="D100" s="23"/>
      <c r="E100" s="23"/>
      <c r="F100" s="23"/>
      <c r="I100" s="23"/>
      <c r="J100" s="23"/>
      <c r="K100" s="23"/>
      <c r="AX100" s="29"/>
      <c r="AY100" s="60"/>
      <c r="AZ100" s="34"/>
      <c r="BA100" s="29"/>
      <c r="BB100" s="29"/>
      <c r="BC100" s="29"/>
      <c r="BD100" s="34"/>
      <c r="BE100" s="29"/>
    </row>
    <row r="101" spans="4:57" x14ac:dyDescent="0.25">
      <c r="D101" s="23"/>
      <c r="E101" s="23"/>
      <c r="F101" s="23"/>
      <c r="I101" s="23"/>
      <c r="J101" s="23"/>
      <c r="K101" s="23"/>
      <c r="AX101" s="29"/>
      <c r="AY101" s="60"/>
      <c r="AZ101" s="34"/>
      <c r="BA101" s="29"/>
      <c r="BB101" s="29"/>
      <c r="BC101" s="29"/>
      <c r="BD101" s="34"/>
      <c r="BE101" s="29"/>
    </row>
    <row r="102" spans="4:57" x14ac:dyDescent="0.25">
      <c r="D102" s="23"/>
      <c r="E102" s="23"/>
      <c r="F102" s="23"/>
      <c r="I102" s="23"/>
      <c r="J102" s="23"/>
      <c r="K102" s="23"/>
      <c r="L102" s="29"/>
      <c r="M102" s="29"/>
      <c r="N102" s="29"/>
      <c r="O102" s="29"/>
      <c r="P102" s="29"/>
      <c r="Q102" s="29"/>
      <c r="R102" s="29"/>
      <c r="T102" s="29"/>
      <c r="AG102" s="29"/>
      <c r="AX102" s="29"/>
      <c r="AY102" s="60"/>
      <c r="AZ102" s="34"/>
      <c r="BA102" s="29"/>
      <c r="BB102" s="29"/>
      <c r="BC102" s="29"/>
      <c r="BD102" s="34"/>
      <c r="BE102" s="29"/>
    </row>
    <row r="103" spans="4:57" x14ac:dyDescent="0.25">
      <c r="D103" s="23"/>
      <c r="E103" s="23"/>
      <c r="F103" s="23"/>
      <c r="I103" s="23"/>
      <c r="J103" s="23"/>
      <c r="K103" s="23"/>
      <c r="L103" s="29"/>
      <c r="M103" s="29"/>
      <c r="N103" s="29"/>
      <c r="O103" s="29"/>
      <c r="P103" s="29"/>
      <c r="Q103" s="29"/>
      <c r="R103" s="29"/>
      <c r="T103" s="29"/>
      <c r="AG103" s="29"/>
      <c r="AX103" s="29"/>
      <c r="AY103" s="60"/>
      <c r="AZ103" s="34"/>
      <c r="BA103" s="29"/>
      <c r="BB103" s="29"/>
      <c r="BC103" s="29"/>
      <c r="BD103" s="34"/>
      <c r="BE103" s="29"/>
    </row>
    <row r="104" spans="4:57" x14ac:dyDescent="0.25">
      <c r="D104" s="23"/>
      <c r="E104" s="23"/>
      <c r="F104" s="23"/>
      <c r="I104" s="23"/>
      <c r="J104" s="23"/>
      <c r="K104" s="23"/>
      <c r="L104" s="29"/>
      <c r="M104" s="29"/>
      <c r="N104" s="29"/>
      <c r="O104" s="29"/>
      <c r="P104" s="29"/>
      <c r="Q104" s="29"/>
      <c r="R104" s="29"/>
      <c r="T104" s="29"/>
      <c r="AG104" s="29"/>
      <c r="AX104" s="29"/>
      <c r="AY104" s="60"/>
      <c r="AZ104" s="34"/>
      <c r="BA104" s="29"/>
      <c r="BB104" s="29"/>
      <c r="BC104" s="29"/>
      <c r="BD104" s="34"/>
      <c r="BE104" s="29"/>
    </row>
    <row r="105" spans="4:57" x14ac:dyDescent="0.25">
      <c r="D105" s="23"/>
      <c r="E105" s="23"/>
      <c r="F105" s="23"/>
      <c r="I105" s="23"/>
      <c r="J105" s="23"/>
      <c r="K105" s="23"/>
      <c r="L105" s="29"/>
      <c r="M105" s="29"/>
      <c r="N105" s="29"/>
      <c r="O105" s="29"/>
      <c r="P105" s="29"/>
      <c r="Q105" s="29"/>
      <c r="R105" s="29"/>
      <c r="T105" s="29"/>
      <c r="AG105" s="29"/>
      <c r="AX105" s="29"/>
      <c r="AY105" s="60"/>
      <c r="AZ105" s="34"/>
      <c r="BA105" s="29"/>
      <c r="BB105" s="29"/>
      <c r="BC105" s="29"/>
      <c r="BD105" s="34"/>
      <c r="BE105" s="29"/>
    </row>
    <row r="106" spans="4:57" x14ac:dyDescent="0.25">
      <c r="D106" s="23"/>
      <c r="E106" s="23"/>
      <c r="F106" s="23"/>
      <c r="I106" s="23"/>
      <c r="J106" s="23"/>
      <c r="K106" s="23"/>
      <c r="L106" s="29"/>
      <c r="M106" s="29"/>
      <c r="N106" s="29"/>
      <c r="O106" s="29"/>
      <c r="P106" s="29"/>
      <c r="Q106" s="29"/>
      <c r="R106" s="29"/>
      <c r="T106" s="29"/>
      <c r="AG106" s="29"/>
      <c r="AX106" s="29"/>
      <c r="AY106" s="60"/>
      <c r="AZ106" s="34"/>
      <c r="BA106" s="29"/>
      <c r="BB106" s="29"/>
      <c r="BC106" s="29"/>
      <c r="BD106" s="34"/>
      <c r="BE106" s="29"/>
    </row>
    <row r="107" spans="4:57" x14ac:dyDescent="0.25">
      <c r="D107" s="23"/>
      <c r="E107" s="23"/>
      <c r="F107" s="23"/>
      <c r="I107" s="23"/>
      <c r="J107" s="23"/>
      <c r="K107" s="23"/>
      <c r="L107" s="29"/>
      <c r="M107" s="29"/>
      <c r="N107" s="29"/>
      <c r="O107" s="29"/>
      <c r="P107" s="29"/>
      <c r="Q107" s="29"/>
      <c r="R107" s="29"/>
      <c r="T107" s="29"/>
      <c r="AG107" s="29"/>
    </row>
    <row r="108" spans="4:57" x14ac:dyDescent="0.25">
      <c r="D108" s="23"/>
      <c r="E108" s="23"/>
      <c r="F108" s="23"/>
      <c r="I108" s="23"/>
      <c r="J108" s="23"/>
      <c r="K108" s="23"/>
      <c r="L108" s="29"/>
      <c r="M108" s="29"/>
      <c r="N108" s="29"/>
      <c r="O108" s="29"/>
      <c r="P108" s="29"/>
      <c r="Q108" s="29"/>
      <c r="R108" s="29"/>
      <c r="T108" s="29"/>
      <c r="AG108" s="29"/>
    </row>
    <row r="109" spans="4:57" x14ac:dyDescent="0.25">
      <c r="D109" s="23"/>
      <c r="E109" s="23"/>
      <c r="F109" s="23"/>
      <c r="I109" s="23"/>
      <c r="J109" s="23"/>
      <c r="K109" s="23"/>
      <c r="AX109" s="29"/>
      <c r="AY109" s="60"/>
      <c r="AZ109" s="34"/>
      <c r="BA109" s="29"/>
      <c r="BB109" s="29"/>
      <c r="BC109" s="29"/>
      <c r="BD109" s="34"/>
      <c r="BE109" s="29"/>
    </row>
    <row r="110" spans="4:57" x14ac:dyDescent="0.25">
      <c r="D110" s="23"/>
      <c r="E110" s="23"/>
      <c r="F110" s="23"/>
      <c r="I110" s="23"/>
      <c r="J110" s="23"/>
      <c r="K110" s="23"/>
      <c r="AX110" s="24"/>
      <c r="AY110" s="56"/>
      <c r="AZ110" s="28"/>
      <c r="BA110" s="29"/>
      <c r="BB110" s="24"/>
      <c r="BC110" s="24"/>
      <c r="BD110" s="28"/>
      <c r="BE110" s="24"/>
    </row>
    <row r="111" spans="4:57" x14ac:dyDescent="0.25">
      <c r="D111" s="23"/>
      <c r="E111" s="23"/>
      <c r="F111" s="23"/>
      <c r="I111" s="23"/>
      <c r="J111" s="23"/>
      <c r="K111" s="23"/>
      <c r="L111" s="29"/>
      <c r="M111" s="29"/>
      <c r="N111" s="29"/>
      <c r="O111" s="29"/>
      <c r="P111" s="29"/>
      <c r="Q111" s="29"/>
      <c r="R111" s="29"/>
      <c r="T111" s="29"/>
      <c r="AG111" s="29"/>
      <c r="AX111" s="24"/>
      <c r="AY111" s="56"/>
      <c r="AZ111" s="28"/>
      <c r="BA111" s="29"/>
      <c r="BB111" s="24"/>
      <c r="BC111" s="24"/>
      <c r="BD111" s="28"/>
      <c r="BE111" s="24"/>
    </row>
    <row r="112" spans="4:57" x14ac:dyDescent="0.25">
      <c r="D112" s="23"/>
      <c r="E112" s="23"/>
      <c r="F112" s="23"/>
      <c r="I112" s="23"/>
      <c r="J112" s="23"/>
      <c r="K112" s="23"/>
      <c r="L112" s="24"/>
      <c r="M112" s="24"/>
      <c r="N112" s="24"/>
      <c r="O112" s="24"/>
      <c r="P112" s="24"/>
      <c r="Q112" s="24"/>
      <c r="R112" s="24"/>
      <c r="T112" s="24"/>
      <c r="AG112" s="24"/>
      <c r="AX112" s="24"/>
      <c r="AY112" s="56"/>
      <c r="AZ112" s="28"/>
      <c r="BA112" s="29"/>
      <c r="BB112" s="24"/>
      <c r="BC112" s="24"/>
      <c r="BD112" s="28"/>
      <c r="BE112" s="24"/>
    </row>
    <row r="113" spans="4:57" x14ac:dyDescent="0.25">
      <c r="D113" s="23"/>
      <c r="E113" s="23"/>
      <c r="F113" s="23"/>
      <c r="I113" s="23"/>
      <c r="J113" s="23"/>
      <c r="K113" s="23"/>
      <c r="L113" s="24"/>
      <c r="M113" s="24"/>
      <c r="N113" s="24"/>
      <c r="O113" s="24"/>
      <c r="P113" s="24"/>
      <c r="Q113" s="24"/>
      <c r="R113" s="24"/>
      <c r="T113" s="24"/>
      <c r="AG113" s="24"/>
      <c r="AX113" s="24"/>
      <c r="AY113" s="56"/>
      <c r="AZ113" s="28"/>
      <c r="BA113" s="29"/>
      <c r="BB113" s="24"/>
      <c r="BC113" s="24"/>
      <c r="BD113" s="28"/>
      <c r="BE113" s="24"/>
    </row>
    <row r="114" spans="4:57" x14ac:dyDescent="0.25">
      <c r="D114" s="23"/>
      <c r="E114" s="23"/>
      <c r="F114" s="23"/>
      <c r="I114" s="23"/>
      <c r="J114" s="23"/>
      <c r="K114" s="23"/>
      <c r="L114" s="24"/>
      <c r="M114" s="24"/>
      <c r="N114" s="24"/>
      <c r="O114" s="24"/>
      <c r="P114" s="24"/>
      <c r="Q114" s="24"/>
      <c r="R114" s="24"/>
      <c r="T114" s="24"/>
      <c r="AG114" s="24"/>
      <c r="AX114" s="24"/>
      <c r="AY114" s="56"/>
      <c r="AZ114" s="28"/>
      <c r="BA114" s="29"/>
      <c r="BB114" s="24"/>
      <c r="BC114" s="24"/>
      <c r="BD114" s="28"/>
      <c r="BE114" s="24"/>
    </row>
    <row r="115" spans="4:57" x14ac:dyDescent="0.25">
      <c r="D115" s="23"/>
      <c r="E115" s="23"/>
      <c r="F115" s="23"/>
      <c r="I115" s="23"/>
      <c r="J115" s="23"/>
      <c r="K115" s="23"/>
      <c r="L115" s="24"/>
      <c r="M115" s="24"/>
      <c r="N115" s="24"/>
      <c r="O115" s="24"/>
      <c r="P115" s="24"/>
      <c r="Q115" s="24"/>
      <c r="R115" s="24"/>
      <c r="T115" s="24"/>
      <c r="AG115" s="24"/>
      <c r="AX115" s="24"/>
      <c r="AY115" s="56"/>
      <c r="AZ115" s="28"/>
      <c r="BA115" s="29"/>
      <c r="BB115" s="24"/>
      <c r="BC115" s="24"/>
      <c r="BD115" s="28"/>
      <c r="BE115" s="24"/>
    </row>
    <row r="116" spans="4:57" x14ac:dyDescent="0.25">
      <c r="D116" s="23"/>
      <c r="E116" s="23"/>
      <c r="F116" s="23"/>
      <c r="I116" s="23"/>
      <c r="J116" s="23"/>
      <c r="K116" s="23"/>
      <c r="L116" s="24"/>
      <c r="M116" s="24"/>
      <c r="N116" s="24"/>
      <c r="O116" s="24"/>
      <c r="P116" s="24"/>
      <c r="Q116" s="24"/>
      <c r="R116" s="24"/>
      <c r="T116" s="24"/>
      <c r="AG116" s="24"/>
      <c r="AX116" s="24"/>
      <c r="AY116" s="56"/>
      <c r="AZ116" s="28"/>
      <c r="BA116" s="29"/>
      <c r="BB116" s="24"/>
      <c r="BC116" s="24"/>
      <c r="BD116" s="28"/>
      <c r="BE116" s="24"/>
    </row>
    <row r="117" spans="4:57" x14ac:dyDescent="0.25">
      <c r="D117" s="23"/>
      <c r="E117" s="23"/>
      <c r="F117" s="23"/>
      <c r="I117" s="23"/>
      <c r="J117" s="23"/>
      <c r="K117" s="23"/>
      <c r="L117" s="24"/>
      <c r="M117" s="24"/>
      <c r="N117" s="24"/>
      <c r="O117" s="24"/>
      <c r="P117" s="24"/>
      <c r="Q117" s="24"/>
      <c r="R117" s="24"/>
      <c r="T117" s="24"/>
      <c r="AG117" s="24"/>
      <c r="AX117" s="24"/>
      <c r="AY117" s="56"/>
      <c r="AZ117" s="28"/>
      <c r="BA117" s="29"/>
      <c r="BB117" s="24"/>
      <c r="BC117" s="24"/>
      <c r="BD117" s="28"/>
      <c r="BE117" s="24"/>
    </row>
    <row r="118" spans="4:57" x14ac:dyDescent="0.25">
      <c r="D118" s="23"/>
      <c r="E118" s="23"/>
      <c r="F118" s="23"/>
      <c r="I118" s="23"/>
      <c r="J118" s="23"/>
      <c r="K118" s="23"/>
      <c r="L118" s="24"/>
      <c r="M118" s="24"/>
      <c r="N118" s="24"/>
      <c r="O118" s="24"/>
      <c r="P118" s="24"/>
      <c r="Q118" s="24"/>
      <c r="R118" s="24"/>
      <c r="T118" s="24"/>
      <c r="AG118" s="24"/>
      <c r="AX118" s="24"/>
      <c r="AY118" s="56"/>
      <c r="AZ118" s="28"/>
      <c r="BA118" s="29"/>
      <c r="BB118" s="24"/>
      <c r="BC118" s="24"/>
      <c r="BD118" s="28"/>
      <c r="BE118" s="24"/>
    </row>
    <row r="119" spans="4:57" x14ac:dyDescent="0.25">
      <c r="D119" s="23"/>
      <c r="E119" s="23"/>
      <c r="F119" s="23"/>
      <c r="I119" s="23"/>
      <c r="J119" s="23"/>
      <c r="K119" s="23"/>
      <c r="L119" s="24"/>
      <c r="M119" s="24"/>
      <c r="N119" s="24"/>
      <c r="O119" s="24"/>
      <c r="P119" s="24"/>
      <c r="Q119" s="24"/>
      <c r="R119" s="24"/>
      <c r="T119" s="24"/>
      <c r="AG119" s="24"/>
      <c r="AX119" s="24"/>
      <c r="AY119" s="56"/>
      <c r="AZ119" s="28"/>
      <c r="BA119" s="29"/>
      <c r="BB119" s="24"/>
      <c r="BC119" s="24"/>
      <c r="BD119" s="28"/>
      <c r="BE119" s="24"/>
    </row>
    <row r="120" spans="4:57" x14ac:dyDescent="0.25">
      <c r="D120" s="23"/>
      <c r="E120" s="23"/>
      <c r="F120" s="23"/>
      <c r="I120" s="23"/>
      <c r="J120" s="23"/>
      <c r="K120" s="23"/>
      <c r="L120" s="24"/>
      <c r="M120" s="24"/>
      <c r="N120" s="24"/>
      <c r="O120" s="24"/>
      <c r="P120" s="24"/>
      <c r="Q120" s="24"/>
      <c r="R120" s="24"/>
      <c r="T120" s="24"/>
      <c r="AG120" s="24"/>
      <c r="AX120" s="24"/>
      <c r="AY120" s="56"/>
      <c r="AZ120" s="28"/>
      <c r="BA120" s="29"/>
      <c r="BB120" s="24"/>
      <c r="BC120" s="24"/>
      <c r="BD120" s="28"/>
      <c r="BE120" s="24"/>
    </row>
    <row r="121" spans="4:57" x14ac:dyDescent="0.25">
      <c r="D121" s="23"/>
      <c r="E121" s="23"/>
      <c r="F121" s="23"/>
      <c r="I121" s="23"/>
      <c r="J121" s="23"/>
      <c r="K121" s="23"/>
      <c r="L121" s="24"/>
      <c r="M121" s="24"/>
      <c r="N121" s="24"/>
      <c r="O121" s="24"/>
      <c r="P121" s="24"/>
      <c r="Q121" s="24"/>
      <c r="R121" s="24"/>
      <c r="T121" s="24"/>
      <c r="AG121" s="24"/>
      <c r="AX121" s="24"/>
      <c r="AY121" s="56"/>
      <c r="AZ121" s="28"/>
      <c r="BA121" s="29"/>
      <c r="BB121" s="24"/>
      <c r="BC121" s="24"/>
      <c r="BD121" s="28"/>
      <c r="BE121" s="24"/>
    </row>
    <row r="122" spans="4:57" x14ac:dyDescent="0.25">
      <c r="D122" s="23"/>
      <c r="E122" s="23"/>
      <c r="F122" s="23"/>
      <c r="I122" s="23"/>
      <c r="J122" s="23"/>
      <c r="K122" s="23"/>
      <c r="L122" s="24"/>
      <c r="M122" s="24"/>
      <c r="N122" s="24"/>
      <c r="O122" s="24"/>
      <c r="P122" s="24"/>
      <c r="Q122" s="24"/>
      <c r="R122" s="24"/>
      <c r="T122" s="24"/>
      <c r="AG122" s="24"/>
      <c r="AX122" s="24"/>
      <c r="AY122" s="56"/>
      <c r="AZ122" s="28"/>
      <c r="BA122" s="29"/>
      <c r="BB122" s="24"/>
      <c r="BC122" s="24"/>
      <c r="BD122" s="28"/>
      <c r="BE122" s="24"/>
    </row>
    <row r="123" spans="4:57" x14ac:dyDescent="0.25">
      <c r="D123" s="23"/>
      <c r="E123" s="23"/>
      <c r="F123" s="23"/>
      <c r="I123" s="23"/>
      <c r="J123" s="23"/>
      <c r="K123" s="23"/>
      <c r="L123" s="24"/>
      <c r="M123" s="24"/>
      <c r="N123" s="24"/>
      <c r="O123" s="24"/>
      <c r="P123" s="24"/>
      <c r="Q123" s="24"/>
      <c r="R123" s="24"/>
      <c r="T123" s="24"/>
      <c r="AG123" s="24"/>
      <c r="AX123" s="24"/>
      <c r="AY123" s="56"/>
      <c r="AZ123" s="28"/>
      <c r="BA123" s="29"/>
      <c r="BB123" s="24"/>
      <c r="BC123" s="24"/>
      <c r="BD123" s="28"/>
      <c r="BE123" s="24"/>
    </row>
    <row r="124" spans="4:57" x14ac:dyDescent="0.25">
      <c r="D124" s="23"/>
      <c r="E124" s="23"/>
      <c r="F124" s="23"/>
      <c r="I124" s="23"/>
      <c r="J124" s="23"/>
      <c r="K124" s="23"/>
      <c r="L124" s="24"/>
      <c r="M124" s="24"/>
      <c r="N124" s="24"/>
      <c r="O124" s="24"/>
      <c r="P124" s="24"/>
      <c r="Q124" s="24"/>
      <c r="R124" s="24"/>
      <c r="T124" s="24"/>
      <c r="AG124" s="24"/>
      <c r="AX124" s="24"/>
      <c r="AY124" s="56"/>
      <c r="AZ124" s="28"/>
      <c r="BA124" s="29"/>
      <c r="BB124" s="24"/>
      <c r="BC124" s="24"/>
      <c r="BD124" s="28"/>
      <c r="BE124" s="24"/>
    </row>
    <row r="125" spans="4:57" x14ac:dyDescent="0.25">
      <c r="D125" s="23"/>
      <c r="E125" s="23"/>
      <c r="F125" s="23"/>
      <c r="I125" s="23"/>
      <c r="J125" s="23"/>
      <c r="K125" s="23"/>
      <c r="L125" s="24"/>
      <c r="M125" s="24"/>
      <c r="N125" s="24"/>
      <c r="O125" s="24"/>
      <c r="P125" s="24"/>
      <c r="Q125" s="24"/>
      <c r="R125" s="24"/>
      <c r="T125" s="24"/>
      <c r="AG125" s="24"/>
      <c r="AX125" s="24"/>
      <c r="AY125" s="56"/>
      <c r="AZ125" s="28"/>
      <c r="BA125" s="29"/>
      <c r="BB125" s="24"/>
      <c r="BC125" s="24"/>
      <c r="BD125" s="28"/>
      <c r="BE125" s="24"/>
    </row>
    <row r="126" spans="4:57" x14ac:dyDescent="0.25">
      <c r="D126" s="23"/>
      <c r="E126" s="23"/>
      <c r="F126" s="23"/>
      <c r="I126" s="23"/>
      <c r="J126" s="23"/>
      <c r="K126" s="23"/>
      <c r="L126" s="24"/>
      <c r="M126" s="24"/>
      <c r="N126" s="24"/>
      <c r="O126" s="24"/>
      <c r="P126" s="24"/>
      <c r="Q126" s="24"/>
      <c r="R126" s="24"/>
      <c r="T126" s="24"/>
      <c r="AG126" s="24"/>
      <c r="AX126" s="24"/>
      <c r="AY126" s="56"/>
      <c r="AZ126" s="28"/>
      <c r="BA126" s="29"/>
      <c r="BB126" s="24"/>
      <c r="BC126" s="24"/>
      <c r="BD126" s="28"/>
      <c r="BE126" s="24"/>
    </row>
    <row r="127" spans="4:57" x14ac:dyDescent="0.25">
      <c r="D127" s="23"/>
      <c r="E127" s="23"/>
      <c r="F127" s="23"/>
      <c r="I127" s="23"/>
      <c r="J127" s="23"/>
      <c r="K127" s="23"/>
      <c r="L127" s="24"/>
      <c r="M127" s="24"/>
      <c r="N127" s="24"/>
      <c r="O127" s="24"/>
      <c r="P127" s="24"/>
      <c r="Q127" s="24"/>
      <c r="R127" s="24"/>
      <c r="T127" s="24"/>
      <c r="AG127" s="24"/>
      <c r="AX127" s="29"/>
      <c r="AY127" s="60"/>
      <c r="AZ127" s="34"/>
      <c r="BA127" s="29"/>
      <c r="BB127" s="29"/>
      <c r="BC127" s="29"/>
      <c r="BD127" s="34"/>
      <c r="BE127" s="29"/>
    </row>
    <row r="128" spans="4:57" x14ac:dyDescent="0.25">
      <c r="D128" s="23"/>
      <c r="E128" s="23"/>
      <c r="F128" s="23"/>
      <c r="I128" s="23"/>
      <c r="J128" s="23"/>
      <c r="K128" s="23"/>
      <c r="L128" s="24"/>
      <c r="M128" s="24"/>
      <c r="N128" s="24"/>
      <c r="O128" s="24"/>
      <c r="P128" s="24"/>
      <c r="Q128" s="24"/>
      <c r="R128" s="24"/>
      <c r="T128" s="24"/>
      <c r="AG128" s="24"/>
      <c r="AX128" s="24"/>
      <c r="AY128" s="56"/>
      <c r="AZ128" s="28"/>
      <c r="BA128" s="29"/>
      <c r="BB128" s="24"/>
      <c r="BC128" s="24"/>
      <c r="BD128" s="28"/>
      <c r="BE128" s="24"/>
    </row>
    <row r="129" spans="4:57" x14ac:dyDescent="0.25">
      <c r="D129" s="23"/>
      <c r="E129" s="23"/>
      <c r="F129" s="23"/>
      <c r="I129" s="23"/>
      <c r="J129" s="23"/>
      <c r="K129" s="23"/>
      <c r="L129" s="29"/>
      <c r="M129" s="29"/>
      <c r="N129" s="29"/>
      <c r="O129" s="29"/>
      <c r="P129" s="29"/>
      <c r="Q129" s="29"/>
      <c r="R129" s="29"/>
      <c r="T129" s="29"/>
      <c r="AG129" s="29"/>
      <c r="AX129" s="24"/>
      <c r="AY129" s="56"/>
      <c r="AZ129" s="28"/>
      <c r="BA129" s="29"/>
      <c r="BB129" s="24"/>
      <c r="BC129" s="24"/>
      <c r="BD129" s="28"/>
      <c r="BE129" s="24"/>
    </row>
    <row r="130" spans="4:57" x14ac:dyDescent="0.25">
      <c r="D130" s="23"/>
      <c r="E130" s="23"/>
      <c r="F130" s="23"/>
      <c r="I130" s="23"/>
      <c r="J130" s="23"/>
      <c r="K130" s="23"/>
      <c r="L130" s="24"/>
      <c r="M130" s="24"/>
      <c r="N130" s="24"/>
      <c r="O130" s="24"/>
      <c r="P130" s="24"/>
      <c r="Q130" s="24"/>
      <c r="R130" s="24"/>
      <c r="T130" s="24"/>
      <c r="AG130" s="24"/>
      <c r="AX130" s="24"/>
      <c r="AY130" s="56"/>
      <c r="AZ130" s="28"/>
      <c r="BA130" s="29"/>
      <c r="BB130" s="24"/>
      <c r="BC130" s="24"/>
      <c r="BD130" s="28"/>
      <c r="BE130" s="24"/>
    </row>
    <row r="131" spans="4:57" x14ac:dyDescent="0.25">
      <c r="D131" s="23"/>
      <c r="E131" s="23"/>
      <c r="F131" s="23"/>
      <c r="I131" s="23"/>
      <c r="J131" s="23"/>
      <c r="K131" s="23"/>
      <c r="L131" s="24"/>
      <c r="M131" s="24"/>
      <c r="N131" s="24"/>
      <c r="O131" s="24"/>
      <c r="P131" s="24"/>
      <c r="Q131" s="24"/>
      <c r="R131" s="24"/>
      <c r="T131" s="24"/>
      <c r="AG131" s="24"/>
      <c r="AX131" s="24"/>
      <c r="AY131" s="56"/>
      <c r="AZ131" s="28"/>
      <c r="BA131" s="29"/>
      <c r="BB131" s="24"/>
      <c r="BC131" s="24"/>
      <c r="BD131" s="28"/>
      <c r="BE131" s="24"/>
    </row>
    <row r="132" spans="4:57" x14ac:dyDescent="0.25">
      <c r="D132" s="23"/>
      <c r="E132" s="23"/>
      <c r="F132" s="23"/>
      <c r="I132" s="23"/>
      <c r="J132" s="23"/>
      <c r="K132" s="23"/>
      <c r="L132" s="24"/>
      <c r="M132" s="24"/>
      <c r="N132" s="24"/>
      <c r="O132" s="24"/>
      <c r="P132" s="24"/>
      <c r="Q132" s="24"/>
      <c r="R132" s="24"/>
      <c r="T132" s="24"/>
      <c r="AG132" s="24"/>
      <c r="AX132" s="24"/>
      <c r="AY132" s="56"/>
      <c r="AZ132" s="28"/>
      <c r="BA132" s="29"/>
      <c r="BB132" s="24"/>
      <c r="BC132" s="24"/>
      <c r="BD132" s="28"/>
      <c r="BE132" s="24"/>
    </row>
    <row r="133" spans="4:57" x14ac:dyDescent="0.25">
      <c r="D133" s="23"/>
      <c r="E133" s="23"/>
      <c r="F133" s="23"/>
      <c r="I133" s="23"/>
      <c r="J133" s="23"/>
      <c r="K133" s="23"/>
      <c r="L133" s="24"/>
      <c r="M133" s="24"/>
      <c r="N133" s="24"/>
      <c r="O133" s="24"/>
      <c r="P133" s="24"/>
      <c r="Q133" s="24"/>
      <c r="R133" s="24"/>
      <c r="T133" s="24"/>
      <c r="AG133" s="24"/>
      <c r="AX133" s="24"/>
      <c r="AY133" s="56"/>
      <c r="AZ133" s="28"/>
      <c r="BA133" s="29"/>
      <c r="BB133" s="24"/>
      <c r="BC133" s="24"/>
      <c r="BD133" s="28"/>
      <c r="BE133" s="24"/>
    </row>
    <row r="134" spans="4:57" x14ac:dyDescent="0.25">
      <c r="D134" s="23"/>
      <c r="E134" s="23"/>
      <c r="F134" s="23"/>
      <c r="I134" s="23"/>
      <c r="J134" s="23"/>
      <c r="K134" s="23"/>
      <c r="L134" s="24"/>
      <c r="M134" s="24"/>
      <c r="N134" s="24"/>
      <c r="O134" s="24"/>
      <c r="P134" s="24"/>
      <c r="Q134" s="24"/>
      <c r="R134" s="24"/>
      <c r="T134" s="24"/>
      <c r="AG134" s="24"/>
      <c r="AX134" s="24"/>
      <c r="AY134" s="56"/>
      <c r="AZ134" s="28"/>
      <c r="BA134" s="29"/>
      <c r="BB134" s="24"/>
      <c r="BC134" s="24"/>
      <c r="BD134" s="28"/>
      <c r="BE134" s="24"/>
    </row>
    <row r="135" spans="4:57" x14ac:dyDescent="0.25">
      <c r="D135" s="23"/>
      <c r="E135" s="23"/>
      <c r="F135" s="23"/>
      <c r="I135" s="23"/>
      <c r="J135" s="23"/>
      <c r="K135" s="23"/>
      <c r="L135" s="24"/>
      <c r="M135" s="24"/>
      <c r="N135" s="24"/>
      <c r="O135" s="24"/>
      <c r="P135" s="24"/>
      <c r="Q135" s="24"/>
      <c r="R135" s="24"/>
      <c r="T135" s="24"/>
      <c r="AG135" s="24"/>
      <c r="AX135" s="24"/>
      <c r="AY135" s="56"/>
      <c r="AZ135" s="28"/>
      <c r="BA135" s="29"/>
      <c r="BB135" s="24"/>
      <c r="BC135" s="24"/>
      <c r="BD135" s="28"/>
      <c r="BE135" s="24"/>
    </row>
    <row r="136" spans="4:57" x14ac:dyDescent="0.25">
      <c r="D136" s="23"/>
      <c r="E136" s="23"/>
      <c r="F136" s="23"/>
      <c r="I136" s="23"/>
      <c r="J136" s="23"/>
      <c r="K136" s="23"/>
      <c r="L136" s="24"/>
      <c r="M136" s="24"/>
      <c r="N136" s="24"/>
      <c r="O136" s="24"/>
      <c r="P136" s="24"/>
      <c r="Q136" s="24"/>
      <c r="R136" s="24"/>
      <c r="T136" s="24"/>
      <c r="AG136" s="24"/>
      <c r="AX136" s="24"/>
      <c r="AY136" s="56"/>
      <c r="AZ136" s="28"/>
      <c r="BA136" s="29"/>
      <c r="BB136" s="24"/>
      <c r="BC136" s="24"/>
      <c r="BD136" s="28"/>
      <c r="BE136" s="24"/>
    </row>
    <row r="137" spans="4:57" x14ac:dyDescent="0.25">
      <c r="D137" s="23"/>
      <c r="E137" s="23"/>
      <c r="F137" s="23"/>
      <c r="I137" s="23"/>
      <c r="J137" s="23"/>
      <c r="K137" s="23"/>
      <c r="L137" s="24"/>
      <c r="M137" s="24"/>
      <c r="N137" s="24"/>
      <c r="O137" s="24"/>
      <c r="P137" s="24"/>
      <c r="Q137" s="24"/>
      <c r="R137" s="24"/>
      <c r="T137" s="24"/>
      <c r="AG137" s="24"/>
      <c r="AX137" s="29"/>
      <c r="AY137" s="60"/>
      <c r="AZ137" s="34"/>
      <c r="BA137" s="29"/>
      <c r="BB137" s="29"/>
      <c r="BC137" s="29"/>
      <c r="BD137" s="34"/>
      <c r="BE137" s="29"/>
    </row>
    <row r="138" spans="4:57" x14ac:dyDescent="0.25">
      <c r="D138" s="23"/>
      <c r="E138" s="23"/>
      <c r="F138" s="23"/>
      <c r="I138" s="23"/>
      <c r="J138" s="23"/>
      <c r="K138" s="23"/>
      <c r="L138" s="24"/>
      <c r="M138" s="24"/>
      <c r="N138" s="24"/>
      <c r="O138" s="24"/>
      <c r="P138" s="24"/>
      <c r="Q138" s="24"/>
      <c r="R138" s="24"/>
      <c r="T138" s="24"/>
      <c r="AG138" s="24"/>
      <c r="AX138" s="24"/>
      <c r="AY138" s="56"/>
      <c r="AZ138" s="28"/>
      <c r="BA138" s="29"/>
      <c r="BB138" s="24"/>
      <c r="BC138" s="24"/>
      <c r="BD138" s="28"/>
      <c r="BE138" s="24"/>
    </row>
    <row r="139" spans="4:57" x14ac:dyDescent="0.25">
      <c r="D139" s="23"/>
      <c r="E139" s="23"/>
      <c r="F139" s="23"/>
      <c r="I139" s="23"/>
      <c r="J139" s="23"/>
      <c r="K139" s="23"/>
      <c r="L139" s="29"/>
      <c r="M139" s="29"/>
      <c r="N139" s="29"/>
      <c r="O139" s="29"/>
      <c r="P139" s="29"/>
      <c r="Q139" s="29"/>
      <c r="R139" s="29"/>
      <c r="T139" s="29"/>
      <c r="AG139" s="29"/>
      <c r="AX139" s="24"/>
      <c r="AY139" s="56"/>
      <c r="AZ139" s="28"/>
      <c r="BA139" s="29"/>
      <c r="BB139" s="24"/>
      <c r="BC139" s="24"/>
      <c r="BD139" s="28"/>
      <c r="BE139" s="24"/>
    </row>
    <row r="140" spans="4:57" x14ac:dyDescent="0.25">
      <c r="D140" s="23"/>
      <c r="E140" s="23"/>
      <c r="F140" s="23"/>
      <c r="I140" s="23"/>
      <c r="J140" s="23"/>
      <c r="K140" s="23"/>
      <c r="L140" s="24"/>
      <c r="M140" s="24"/>
      <c r="N140" s="24"/>
      <c r="O140" s="24"/>
      <c r="P140" s="24"/>
      <c r="Q140" s="24"/>
      <c r="R140" s="24"/>
      <c r="T140" s="24"/>
      <c r="AG140" s="24"/>
      <c r="AX140" s="29"/>
      <c r="AY140" s="60"/>
      <c r="AZ140" s="34"/>
      <c r="BA140" s="29"/>
      <c r="BB140" s="29"/>
      <c r="BC140" s="29"/>
      <c r="BD140" s="34"/>
      <c r="BE140" s="29"/>
    </row>
    <row r="141" spans="4:57" x14ac:dyDescent="0.25">
      <c r="D141" s="23"/>
      <c r="E141" s="23"/>
      <c r="F141" s="23"/>
      <c r="I141" s="23"/>
      <c r="J141" s="23"/>
      <c r="K141" s="23"/>
      <c r="L141" s="24"/>
      <c r="M141" s="24"/>
      <c r="N141" s="24"/>
      <c r="O141" s="24"/>
      <c r="P141" s="24"/>
      <c r="Q141" s="24"/>
      <c r="R141" s="24"/>
      <c r="T141" s="24"/>
      <c r="AG141" s="24"/>
      <c r="AX141" s="29"/>
      <c r="AY141" s="60"/>
      <c r="AZ141" s="34"/>
      <c r="BA141" s="29"/>
      <c r="BB141" s="29"/>
      <c r="BC141" s="29"/>
      <c r="BD141" s="34"/>
      <c r="BE141" s="29"/>
    </row>
    <row r="142" spans="4:57" x14ac:dyDescent="0.25">
      <c r="D142" s="23"/>
      <c r="E142" s="23"/>
      <c r="F142" s="23"/>
      <c r="I142" s="23"/>
      <c r="J142" s="23"/>
      <c r="K142" s="23"/>
      <c r="L142" s="29"/>
      <c r="M142" s="29"/>
      <c r="N142" s="29"/>
      <c r="O142" s="29"/>
      <c r="P142" s="29"/>
      <c r="Q142" s="29"/>
      <c r="R142" s="29"/>
      <c r="T142" s="29"/>
      <c r="AG142" s="29"/>
      <c r="AX142" s="24"/>
      <c r="AY142" s="56"/>
      <c r="AZ142" s="28"/>
      <c r="BA142" s="29"/>
      <c r="BB142" s="24"/>
      <c r="BC142" s="24"/>
      <c r="BD142" s="28"/>
      <c r="BE142" s="24"/>
    </row>
    <row r="143" spans="4:57" x14ac:dyDescent="0.25">
      <c r="D143" s="23"/>
      <c r="E143" s="23"/>
      <c r="F143" s="23"/>
      <c r="I143" s="23"/>
      <c r="J143" s="23"/>
      <c r="K143" s="23"/>
      <c r="L143" s="29"/>
      <c r="M143" s="29"/>
      <c r="N143" s="29"/>
      <c r="O143" s="29"/>
      <c r="P143" s="29"/>
      <c r="Q143" s="29"/>
      <c r="R143" s="29"/>
      <c r="T143" s="29"/>
      <c r="AG143" s="29"/>
      <c r="AX143" s="29"/>
      <c r="AY143" s="60"/>
      <c r="AZ143" s="34"/>
      <c r="BA143" s="29"/>
      <c r="BB143" s="29"/>
      <c r="BC143" s="29"/>
      <c r="BD143" s="34"/>
      <c r="BE143" s="29"/>
    </row>
    <row r="144" spans="4:57" x14ac:dyDescent="0.25">
      <c r="D144" s="23"/>
      <c r="E144" s="23"/>
      <c r="F144" s="23"/>
      <c r="I144" s="23"/>
      <c r="J144" s="23"/>
      <c r="K144" s="23"/>
      <c r="L144" s="24"/>
      <c r="M144" s="24"/>
      <c r="N144" s="24"/>
      <c r="O144" s="24"/>
      <c r="P144" s="24"/>
      <c r="Q144" s="24"/>
      <c r="R144" s="24"/>
      <c r="T144" s="24"/>
      <c r="AG144" s="24"/>
      <c r="AX144" s="29"/>
      <c r="AY144" s="60"/>
      <c r="AZ144" s="34"/>
      <c r="BA144" s="29"/>
      <c r="BB144" s="29"/>
      <c r="BC144" s="29"/>
      <c r="BD144" s="34"/>
      <c r="BE144" s="29"/>
    </row>
    <row r="145" spans="4:57" x14ac:dyDescent="0.25">
      <c r="D145" s="23"/>
      <c r="E145" s="23"/>
      <c r="F145" s="23"/>
      <c r="I145" s="23"/>
      <c r="J145" s="23"/>
      <c r="K145" s="23"/>
      <c r="L145" s="29"/>
      <c r="M145" s="29"/>
      <c r="N145" s="29"/>
      <c r="O145" s="29"/>
      <c r="P145" s="29"/>
      <c r="Q145" s="29"/>
      <c r="R145" s="29"/>
      <c r="T145" s="29"/>
      <c r="AG145" s="29"/>
      <c r="AX145" s="29"/>
      <c r="AY145" s="60"/>
      <c r="AZ145" s="34"/>
      <c r="BA145" s="29"/>
      <c r="BB145" s="29"/>
      <c r="BC145" s="29"/>
      <c r="BD145" s="34"/>
      <c r="BE145" s="29"/>
    </row>
    <row r="146" spans="4:57" x14ac:dyDescent="0.25">
      <c r="D146" s="23"/>
      <c r="E146" s="23"/>
      <c r="F146" s="23"/>
      <c r="I146" s="23"/>
      <c r="J146" s="23"/>
      <c r="K146" s="23"/>
      <c r="L146" s="29"/>
      <c r="M146" s="29"/>
      <c r="N146" s="29"/>
      <c r="O146" s="29"/>
      <c r="P146" s="29"/>
      <c r="Q146" s="29"/>
      <c r="R146" s="29"/>
      <c r="T146" s="29"/>
      <c r="AG146" s="29"/>
      <c r="AX146" s="29"/>
      <c r="AY146" s="60"/>
      <c r="AZ146" s="34"/>
      <c r="BA146" s="29"/>
      <c r="BB146" s="29"/>
      <c r="BC146" s="29"/>
      <c r="BD146" s="34"/>
      <c r="BE146" s="29"/>
    </row>
    <row r="147" spans="4:57" x14ac:dyDescent="0.25">
      <c r="D147" s="23"/>
      <c r="E147" s="23"/>
      <c r="F147" s="23"/>
      <c r="I147" s="23"/>
      <c r="J147" s="23"/>
      <c r="K147" s="23"/>
      <c r="L147" s="29"/>
      <c r="M147" s="29"/>
      <c r="N147" s="29"/>
      <c r="O147" s="29"/>
      <c r="P147" s="29"/>
      <c r="Q147" s="29"/>
      <c r="R147" s="29"/>
      <c r="T147" s="29"/>
      <c r="AG147" s="29"/>
      <c r="AX147" s="29"/>
      <c r="AY147" s="60"/>
      <c r="AZ147" s="34"/>
      <c r="BA147" s="29"/>
      <c r="BB147" s="29"/>
      <c r="BC147" s="29"/>
      <c r="BD147" s="34"/>
      <c r="BE147" s="29"/>
    </row>
    <row r="148" spans="4:57" x14ac:dyDescent="0.25">
      <c r="D148" s="23"/>
      <c r="E148" s="23"/>
      <c r="F148" s="23"/>
      <c r="I148" s="23"/>
      <c r="J148" s="23"/>
      <c r="K148" s="23"/>
      <c r="L148" s="29"/>
      <c r="M148" s="29"/>
      <c r="N148" s="29"/>
      <c r="O148" s="29"/>
      <c r="P148" s="29"/>
      <c r="Q148" s="29"/>
      <c r="R148" s="29"/>
      <c r="T148" s="29"/>
      <c r="AG148" s="29"/>
      <c r="AX148" s="29"/>
      <c r="AY148" s="60"/>
      <c r="AZ148" s="34"/>
      <c r="BA148" s="29"/>
      <c r="BB148" s="29"/>
      <c r="BC148" s="29"/>
      <c r="BD148" s="34"/>
      <c r="BE148" s="29"/>
    </row>
    <row r="149" spans="4:57" x14ac:dyDescent="0.25">
      <c r="D149" s="23"/>
      <c r="E149" s="23"/>
      <c r="F149" s="23"/>
      <c r="I149" s="23"/>
      <c r="J149" s="23"/>
      <c r="K149" s="23"/>
      <c r="L149" s="29"/>
      <c r="M149" s="29"/>
      <c r="N149" s="29"/>
      <c r="O149" s="29"/>
      <c r="P149" s="29"/>
      <c r="Q149" s="29"/>
      <c r="R149" s="29"/>
      <c r="T149" s="29"/>
      <c r="AG149" s="29"/>
      <c r="AX149" s="29"/>
      <c r="AY149" s="60"/>
      <c r="AZ149" s="34"/>
      <c r="BA149" s="29"/>
      <c r="BB149" s="29"/>
      <c r="BC149" s="29"/>
      <c r="BD149" s="34"/>
      <c r="BE149" s="29"/>
    </row>
    <row r="150" spans="4:57" x14ac:dyDescent="0.25">
      <c r="D150" s="23"/>
      <c r="E150" s="23"/>
      <c r="F150" s="23"/>
      <c r="I150" s="23"/>
      <c r="J150" s="23"/>
      <c r="K150" s="23"/>
      <c r="L150" s="29"/>
      <c r="M150" s="29"/>
      <c r="N150" s="29"/>
      <c r="O150" s="29"/>
      <c r="P150" s="29"/>
      <c r="Q150" s="29"/>
      <c r="R150" s="29"/>
      <c r="T150" s="29"/>
      <c r="AG150" s="29"/>
      <c r="AX150" s="29"/>
      <c r="AY150" s="60"/>
      <c r="AZ150" s="34"/>
      <c r="BA150" s="29"/>
      <c r="BB150" s="29"/>
      <c r="BC150" s="29"/>
      <c r="BD150" s="34"/>
      <c r="BE150" s="29"/>
    </row>
    <row r="151" spans="4:57" x14ac:dyDescent="0.25">
      <c r="D151" s="23"/>
      <c r="E151" s="23"/>
      <c r="F151" s="23"/>
      <c r="I151" s="23"/>
      <c r="J151" s="23"/>
      <c r="K151" s="23"/>
      <c r="L151" s="29"/>
      <c r="M151" s="29"/>
      <c r="N151" s="29"/>
      <c r="O151" s="29"/>
      <c r="P151" s="29"/>
      <c r="Q151" s="29"/>
      <c r="R151" s="29"/>
      <c r="T151" s="29"/>
      <c r="AG151" s="29"/>
      <c r="AX151" s="29"/>
      <c r="AY151" s="60"/>
      <c r="AZ151" s="34"/>
      <c r="BA151" s="29"/>
      <c r="BB151" s="29"/>
      <c r="BC151" s="29"/>
      <c r="BD151" s="34"/>
      <c r="BE151" s="29"/>
    </row>
    <row r="152" spans="4:57" x14ac:dyDescent="0.25">
      <c r="D152" s="23"/>
      <c r="E152" s="23"/>
      <c r="F152" s="23"/>
      <c r="I152" s="23"/>
      <c r="J152" s="23"/>
      <c r="K152" s="23"/>
      <c r="L152" s="29"/>
      <c r="M152" s="29"/>
      <c r="N152" s="29"/>
      <c r="O152" s="29"/>
      <c r="P152" s="29"/>
      <c r="Q152" s="29"/>
      <c r="R152" s="29"/>
      <c r="T152" s="29"/>
      <c r="AG152" s="29"/>
      <c r="AX152" s="29"/>
      <c r="AY152" s="60"/>
      <c r="AZ152" s="34"/>
      <c r="BA152" s="29"/>
      <c r="BB152" s="29"/>
      <c r="BC152" s="29"/>
      <c r="BD152" s="34"/>
      <c r="BE152" s="29"/>
    </row>
    <row r="153" spans="4:57" x14ac:dyDescent="0.25">
      <c r="D153" s="23"/>
      <c r="E153" s="23"/>
      <c r="F153" s="23"/>
      <c r="I153" s="23"/>
      <c r="J153" s="23"/>
      <c r="K153" s="23"/>
      <c r="L153" s="29"/>
      <c r="M153" s="29"/>
      <c r="N153" s="29"/>
      <c r="O153" s="29"/>
      <c r="P153" s="29"/>
      <c r="Q153" s="29"/>
      <c r="R153" s="29"/>
      <c r="T153" s="29"/>
      <c r="AG153" s="29"/>
      <c r="AX153" s="29"/>
      <c r="AY153" s="60"/>
      <c r="AZ153" s="34"/>
      <c r="BA153" s="29"/>
      <c r="BB153" s="29"/>
      <c r="BC153" s="29"/>
      <c r="BD153" s="34"/>
      <c r="BE153" s="29"/>
    </row>
    <row r="154" spans="4:57" x14ac:dyDescent="0.25">
      <c r="D154" s="23"/>
      <c r="E154" s="23"/>
      <c r="F154" s="23"/>
      <c r="I154" s="23"/>
      <c r="J154" s="23"/>
      <c r="K154" s="23"/>
      <c r="L154" s="29"/>
      <c r="M154" s="29"/>
      <c r="N154" s="29"/>
      <c r="O154" s="29"/>
      <c r="P154" s="29"/>
      <c r="Q154" s="29"/>
      <c r="R154" s="29"/>
      <c r="T154" s="29"/>
      <c r="AG154" s="29"/>
      <c r="AX154" s="29"/>
      <c r="AY154" s="60"/>
      <c r="AZ154" s="34"/>
      <c r="BA154" s="29"/>
      <c r="BB154" s="29"/>
      <c r="BC154" s="29"/>
      <c r="BD154" s="34"/>
      <c r="BE154" s="29"/>
    </row>
    <row r="155" spans="4:57" x14ac:dyDescent="0.25">
      <c r="D155" s="23"/>
      <c r="E155" s="23"/>
      <c r="F155" s="23"/>
      <c r="I155" s="23"/>
      <c r="J155" s="23"/>
      <c r="K155" s="23"/>
      <c r="L155" s="29"/>
      <c r="M155" s="29"/>
      <c r="N155" s="29"/>
      <c r="O155" s="29"/>
      <c r="P155" s="29"/>
      <c r="Q155" s="29"/>
      <c r="R155" s="29"/>
      <c r="T155" s="29"/>
      <c r="AG155" s="29"/>
      <c r="AX155" s="29"/>
      <c r="AY155" s="60"/>
      <c r="AZ155" s="34"/>
      <c r="BA155" s="29"/>
      <c r="BB155" s="29"/>
      <c r="BC155" s="29"/>
      <c r="BD155" s="34"/>
      <c r="BE155" s="29"/>
    </row>
    <row r="156" spans="4:57" x14ac:dyDescent="0.25">
      <c r="D156" s="23"/>
      <c r="E156" s="23"/>
      <c r="F156" s="23"/>
      <c r="I156" s="23"/>
      <c r="J156" s="23"/>
      <c r="K156" s="23"/>
      <c r="L156" s="29"/>
      <c r="M156" s="29"/>
      <c r="N156" s="29"/>
      <c r="O156" s="29"/>
      <c r="P156" s="29"/>
      <c r="Q156" s="29"/>
      <c r="R156" s="29"/>
      <c r="T156" s="29"/>
      <c r="AG156" s="29"/>
      <c r="AX156" s="29"/>
      <c r="AY156" s="60"/>
      <c r="AZ156" s="34"/>
      <c r="BA156" s="29"/>
      <c r="BB156" s="29"/>
      <c r="BC156" s="29"/>
      <c r="BD156" s="34"/>
      <c r="BE156" s="29"/>
    </row>
    <row r="157" spans="4:57" x14ac:dyDescent="0.25">
      <c r="D157" s="23"/>
      <c r="E157" s="23"/>
      <c r="F157" s="23"/>
      <c r="I157" s="23"/>
      <c r="J157" s="23"/>
      <c r="K157" s="23"/>
      <c r="L157" s="29"/>
      <c r="M157" s="29"/>
      <c r="N157" s="29"/>
      <c r="O157" s="29"/>
      <c r="P157" s="29"/>
      <c r="Q157" s="29"/>
      <c r="R157" s="29"/>
      <c r="T157" s="29"/>
      <c r="AG157" s="29"/>
      <c r="AX157" s="29"/>
      <c r="AY157" s="60"/>
      <c r="AZ157" s="34"/>
      <c r="BA157" s="29"/>
      <c r="BB157" s="29"/>
      <c r="BC157" s="29"/>
      <c r="BD157" s="34"/>
      <c r="BE157" s="29"/>
    </row>
    <row r="158" spans="4:57" x14ac:dyDescent="0.25">
      <c r="D158" s="23"/>
      <c r="E158" s="23"/>
      <c r="F158" s="23"/>
      <c r="I158" s="23"/>
      <c r="J158" s="23"/>
      <c r="K158" s="23"/>
      <c r="L158" s="29"/>
      <c r="M158" s="29"/>
      <c r="N158" s="29"/>
      <c r="O158" s="29"/>
      <c r="P158" s="29"/>
      <c r="Q158" s="29"/>
      <c r="R158" s="29"/>
      <c r="T158" s="29"/>
      <c r="AG158" s="29"/>
      <c r="AX158" s="29"/>
      <c r="AY158" s="60"/>
      <c r="AZ158" s="34"/>
      <c r="BA158" s="29"/>
      <c r="BB158" s="29"/>
      <c r="BC158" s="29"/>
      <c r="BD158" s="34"/>
      <c r="BE158" s="29"/>
    </row>
    <row r="159" spans="4:57" x14ac:dyDescent="0.25">
      <c r="D159" s="23"/>
      <c r="E159" s="23"/>
      <c r="F159" s="23"/>
      <c r="I159" s="23"/>
      <c r="J159" s="23"/>
      <c r="K159" s="23"/>
      <c r="L159" s="29"/>
      <c r="M159" s="29"/>
      <c r="N159" s="29"/>
      <c r="O159" s="29"/>
      <c r="P159" s="29"/>
      <c r="Q159" s="29"/>
      <c r="R159" s="29"/>
      <c r="T159" s="29"/>
      <c r="AG159" s="29"/>
      <c r="AX159" s="29"/>
      <c r="AY159" s="60"/>
      <c r="AZ159" s="34"/>
      <c r="BA159" s="29"/>
      <c r="BB159" s="29"/>
      <c r="BC159" s="29"/>
      <c r="BD159" s="34"/>
      <c r="BE159" s="29"/>
    </row>
    <row r="160" spans="4:57" x14ac:dyDescent="0.25">
      <c r="D160" s="23"/>
      <c r="E160" s="23"/>
      <c r="F160" s="23"/>
      <c r="I160" s="23"/>
      <c r="J160" s="23"/>
      <c r="K160" s="23"/>
      <c r="L160" s="29"/>
      <c r="M160" s="29"/>
      <c r="N160" s="29"/>
      <c r="O160" s="29"/>
      <c r="P160" s="29"/>
      <c r="Q160" s="29"/>
      <c r="R160" s="29"/>
      <c r="T160" s="29"/>
      <c r="AG160" s="29"/>
      <c r="AX160" s="29"/>
      <c r="AY160" s="60"/>
      <c r="AZ160" s="34"/>
      <c r="BA160" s="29"/>
      <c r="BB160" s="29"/>
      <c r="BC160" s="29"/>
      <c r="BD160" s="34"/>
      <c r="BE160" s="29"/>
    </row>
    <row r="161" spans="4:57" x14ac:dyDescent="0.25">
      <c r="D161" s="23"/>
      <c r="E161" s="23"/>
      <c r="F161" s="23"/>
      <c r="I161" s="23"/>
      <c r="J161" s="23"/>
      <c r="K161" s="23"/>
      <c r="L161" s="29"/>
      <c r="M161" s="29"/>
      <c r="N161" s="29"/>
      <c r="O161" s="29"/>
      <c r="P161" s="29"/>
      <c r="Q161" s="29"/>
      <c r="R161" s="29"/>
      <c r="T161" s="29"/>
      <c r="AG161" s="29"/>
      <c r="AX161" s="29"/>
      <c r="AY161" s="60"/>
      <c r="AZ161" s="34"/>
      <c r="BA161" s="29"/>
      <c r="BB161" s="29"/>
      <c r="BC161" s="29"/>
      <c r="BD161" s="34"/>
      <c r="BE161" s="29"/>
    </row>
    <row r="162" spans="4:57" x14ac:dyDescent="0.25">
      <c r="D162" s="23"/>
      <c r="E162" s="23"/>
      <c r="F162" s="23"/>
      <c r="I162" s="23"/>
      <c r="J162" s="23"/>
      <c r="K162" s="23"/>
      <c r="L162" s="29"/>
      <c r="M162" s="29"/>
      <c r="N162" s="29"/>
      <c r="O162" s="29"/>
      <c r="P162" s="29"/>
      <c r="Q162" s="29"/>
      <c r="R162" s="29"/>
      <c r="T162" s="29"/>
      <c r="AG162" s="29"/>
      <c r="AX162" s="29"/>
      <c r="AY162" s="60"/>
      <c r="AZ162" s="34"/>
      <c r="BA162" s="29"/>
      <c r="BB162" s="29"/>
      <c r="BC162" s="29"/>
      <c r="BD162" s="34"/>
      <c r="BE162" s="29"/>
    </row>
    <row r="163" spans="4:57" x14ac:dyDescent="0.25">
      <c r="D163" s="23"/>
      <c r="E163" s="23"/>
      <c r="F163" s="23"/>
      <c r="I163" s="23"/>
      <c r="J163" s="23"/>
      <c r="K163" s="23"/>
      <c r="L163" s="29"/>
      <c r="M163" s="29"/>
      <c r="N163" s="29"/>
      <c r="O163" s="29"/>
      <c r="P163" s="29"/>
      <c r="Q163" s="29"/>
      <c r="R163" s="29"/>
      <c r="T163" s="29"/>
      <c r="AG163" s="29"/>
      <c r="AX163" s="29"/>
      <c r="AY163" s="60"/>
      <c r="AZ163" s="34"/>
      <c r="BA163" s="29"/>
      <c r="BB163" s="29"/>
      <c r="BC163" s="29"/>
      <c r="BD163" s="34"/>
      <c r="BE163" s="29"/>
    </row>
    <row r="164" spans="4:57" x14ac:dyDescent="0.25">
      <c r="D164" s="23"/>
      <c r="E164" s="23"/>
      <c r="F164" s="23"/>
      <c r="I164" s="23"/>
      <c r="J164" s="23"/>
      <c r="K164" s="23"/>
      <c r="L164" s="29"/>
      <c r="M164" s="29"/>
      <c r="N164" s="29"/>
      <c r="O164" s="29"/>
      <c r="P164" s="29"/>
      <c r="Q164" s="29"/>
      <c r="R164" s="29"/>
      <c r="T164" s="29"/>
      <c r="AG164" s="29"/>
      <c r="AX164" s="24"/>
      <c r="AY164" s="56"/>
      <c r="AZ164" s="28"/>
      <c r="BA164" s="29"/>
      <c r="BB164" s="24"/>
      <c r="BC164" s="24"/>
      <c r="BD164" s="28"/>
      <c r="BE164" s="24"/>
    </row>
    <row r="165" spans="4:57" x14ac:dyDescent="0.25">
      <c r="D165" s="23"/>
      <c r="E165" s="23"/>
      <c r="F165" s="23"/>
      <c r="I165" s="23"/>
      <c r="J165" s="23"/>
      <c r="K165" s="23"/>
      <c r="L165" s="29"/>
      <c r="M165" s="29"/>
      <c r="N165" s="29"/>
      <c r="O165" s="29"/>
      <c r="P165" s="29"/>
      <c r="Q165" s="29"/>
      <c r="R165" s="29"/>
      <c r="T165" s="29"/>
      <c r="AG165" s="29"/>
      <c r="AX165" s="29"/>
      <c r="AY165" s="60"/>
      <c r="AZ165" s="34"/>
      <c r="BA165" s="29"/>
      <c r="BB165" s="29"/>
      <c r="BC165" s="29"/>
      <c r="BD165" s="34"/>
      <c r="BE165" s="29"/>
    </row>
    <row r="166" spans="4:57" x14ac:dyDescent="0.25">
      <c r="D166" s="23"/>
      <c r="E166" s="23"/>
      <c r="F166" s="23"/>
      <c r="I166" s="23"/>
      <c r="J166" s="23"/>
      <c r="K166" s="23"/>
      <c r="L166" s="24"/>
      <c r="M166" s="24"/>
      <c r="N166" s="24"/>
      <c r="O166" s="24"/>
      <c r="P166" s="24"/>
      <c r="Q166" s="24"/>
      <c r="R166" s="24"/>
      <c r="T166" s="24"/>
      <c r="AG166" s="24"/>
      <c r="AX166" s="29"/>
      <c r="AY166" s="60"/>
      <c r="AZ166" s="34"/>
      <c r="BA166" s="29"/>
      <c r="BB166" s="29"/>
      <c r="BC166" s="29"/>
      <c r="BD166" s="34"/>
      <c r="BE166" s="29"/>
    </row>
    <row r="167" spans="4:57" x14ac:dyDescent="0.25">
      <c r="D167" s="23"/>
      <c r="E167" s="23"/>
      <c r="F167" s="23"/>
      <c r="I167" s="23"/>
      <c r="J167" s="23"/>
      <c r="K167" s="23"/>
      <c r="L167" s="29"/>
      <c r="M167" s="29"/>
      <c r="N167" s="29"/>
      <c r="O167" s="29"/>
      <c r="P167" s="29"/>
      <c r="Q167" s="29"/>
      <c r="R167" s="29"/>
      <c r="T167" s="29"/>
      <c r="AG167" s="29"/>
      <c r="AX167" s="29"/>
      <c r="AY167" s="60"/>
      <c r="AZ167" s="34"/>
      <c r="BA167" s="29"/>
      <c r="BB167" s="29"/>
      <c r="BC167" s="29"/>
      <c r="BD167" s="34"/>
      <c r="BE167" s="29"/>
    </row>
    <row r="168" spans="4:57" x14ac:dyDescent="0.25">
      <c r="D168" s="23"/>
      <c r="E168" s="23"/>
      <c r="F168" s="23"/>
      <c r="I168" s="23"/>
      <c r="J168" s="23"/>
      <c r="K168" s="23"/>
      <c r="L168" s="29"/>
      <c r="M168" s="29"/>
      <c r="N168" s="29"/>
      <c r="O168" s="29"/>
      <c r="P168" s="29"/>
      <c r="Q168" s="29"/>
      <c r="R168" s="29"/>
      <c r="T168" s="29"/>
      <c r="AG168" s="29"/>
      <c r="AX168" s="29"/>
      <c r="AY168" s="60"/>
      <c r="AZ168" s="34"/>
      <c r="BA168" s="29"/>
      <c r="BB168" s="29"/>
      <c r="BC168" s="29"/>
      <c r="BD168" s="34"/>
      <c r="BE168" s="29"/>
    </row>
    <row r="169" spans="4:57" x14ac:dyDescent="0.25">
      <c r="D169" s="23"/>
      <c r="E169" s="23"/>
      <c r="F169" s="23"/>
      <c r="I169" s="23"/>
      <c r="J169" s="23"/>
      <c r="K169" s="23"/>
      <c r="L169" s="29"/>
      <c r="M169" s="29"/>
      <c r="N169" s="29"/>
      <c r="O169" s="29"/>
      <c r="P169" s="29"/>
      <c r="Q169" s="29"/>
      <c r="R169" s="29"/>
      <c r="T169" s="29"/>
      <c r="AG169" s="29"/>
      <c r="AX169" s="29"/>
      <c r="AY169" s="60"/>
      <c r="AZ169" s="34"/>
      <c r="BA169" s="29"/>
      <c r="BB169" s="29"/>
      <c r="BC169" s="29"/>
      <c r="BD169" s="34"/>
      <c r="BE169" s="29"/>
    </row>
    <row r="170" spans="4:57" x14ac:dyDescent="0.25">
      <c r="D170" s="23"/>
      <c r="E170" s="23"/>
      <c r="F170" s="23"/>
      <c r="I170" s="23"/>
      <c r="J170" s="23"/>
      <c r="K170" s="23"/>
      <c r="L170" s="29"/>
      <c r="M170" s="29"/>
      <c r="N170" s="29"/>
      <c r="O170" s="29"/>
      <c r="P170" s="29"/>
      <c r="Q170" s="29"/>
      <c r="R170" s="29"/>
      <c r="T170" s="29"/>
      <c r="AG170" s="29"/>
      <c r="AX170" s="29"/>
      <c r="AY170" s="60"/>
      <c r="AZ170" s="34"/>
      <c r="BA170" s="29"/>
      <c r="BB170" s="29"/>
      <c r="BC170" s="29"/>
      <c r="BD170" s="34"/>
      <c r="BE170" s="29"/>
    </row>
    <row r="171" spans="4:57" x14ac:dyDescent="0.25">
      <c r="D171" s="23"/>
      <c r="E171" s="23"/>
      <c r="F171" s="23"/>
      <c r="I171" s="23"/>
      <c r="J171" s="23"/>
      <c r="K171" s="23"/>
      <c r="L171" s="29"/>
      <c r="M171" s="29"/>
      <c r="N171" s="29"/>
      <c r="O171" s="29"/>
      <c r="P171" s="29"/>
      <c r="Q171" s="29"/>
      <c r="R171" s="29"/>
      <c r="T171" s="29"/>
      <c r="AG171" s="29"/>
      <c r="AX171" s="29"/>
      <c r="AY171" s="60"/>
      <c r="AZ171" s="34"/>
      <c r="BA171" s="29"/>
      <c r="BB171" s="29"/>
      <c r="BC171" s="29"/>
      <c r="BD171" s="34"/>
      <c r="BE171" s="29"/>
    </row>
    <row r="172" spans="4:57" x14ac:dyDescent="0.25">
      <c r="D172" s="23"/>
      <c r="E172" s="23"/>
      <c r="F172" s="23"/>
      <c r="I172" s="23"/>
      <c r="J172" s="23"/>
      <c r="K172" s="23"/>
      <c r="L172" s="29"/>
      <c r="M172" s="29"/>
      <c r="N172" s="29"/>
      <c r="O172" s="29"/>
      <c r="P172" s="29"/>
      <c r="Q172" s="29"/>
      <c r="R172" s="29"/>
      <c r="T172" s="29"/>
      <c r="AG172" s="29"/>
      <c r="AX172" s="29"/>
      <c r="AY172" s="60"/>
      <c r="AZ172" s="34"/>
      <c r="BA172" s="29"/>
      <c r="BB172" s="29"/>
      <c r="BC172" s="29"/>
      <c r="BD172" s="34"/>
      <c r="BE172" s="29"/>
    </row>
    <row r="173" spans="4:57" x14ac:dyDescent="0.25">
      <c r="D173" s="23"/>
      <c r="E173" s="23"/>
      <c r="F173" s="23"/>
      <c r="I173" s="23"/>
      <c r="J173" s="23"/>
      <c r="K173" s="23"/>
      <c r="L173" s="29"/>
      <c r="M173" s="29"/>
      <c r="N173" s="29"/>
      <c r="O173" s="29"/>
      <c r="P173" s="29"/>
      <c r="Q173" s="29"/>
      <c r="R173" s="29"/>
      <c r="T173" s="29"/>
      <c r="AG173" s="29"/>
      <c r="AX173" s="29"/>
      <c r="AY173" s="60"/>
      <c r="AZ173" s="34"/>
      <c r="BA173" s="29"/>
      <c r="BB173" s="29"/>
      <c r="BC173" s="29"/>
      <c r="BD173" s="34"/>
      <c r="BE173" s="29"/>
    </row>
    <row r="174" spans="4:57" x14ac:dyDescent="0.25">
      <c r="D174" s="23"/>
      <c r="E174" s="23"/>
      <c r="F174" s="23"/>
      <c r="I174" s="23"/>
      <c r="J174" s="23"/>
      <c r="K174" s="23"/>
      <c r="L174" s="29"/>
      <c r="M174" s="29"/>
      <c r="N174" s="29"/>
      <c r="O174" s="29"/>
      <c r="P174" s="29"/>
      <c r="Q174" s="29"/>
      <c r="R174" s="29"/>
      <c r="T174" s="29"/>
      <c r="AG174" s="29"/>
      <c r="AX174" s="29"/>
      <c r="AY174" s="60"/>
      <c r="AZ174" s="34"/>
      <c r="BA174" s="29"/>
      <c r="BB174" s="29"/>
      <c r="BC174" s="29"/>
      <c r="BD174" s="34"/>
      <c r="BE174" s="29"/>
    </row>
    <row r="175" spans="4:57" x14ac:dyDescent="0.25">
      <c r="D175" s="23"/>
      <c r="E175" s="23"/>
      <c r="F175" s="23"/>
      <c r="I175" s="23"/>
      <c r="J175" s="23"/>
      <c r="K175" s="23"/>
      <c r="L175" s="29"/>
      <c r="M175" s="29"/>
      <c r="N175" s="29"/>
      <c r="O175" s="29"/>
      <c r="P175" s="29"/>
      <c r="Q175" s="29"/>
      <c r="R175" s="29"/>
      <c r="T175" s="29"/>
      <c r="AG175" s="29"/>
      <c r="AX175" s="29"/>
      <c r="AY175" s="60"/>
      <c r="AZ175" s="34"/>
      <c r="BA175" s="29"/>
      <c r="BB175" s="29"/>
      <c r="BC175" s="29"/>
      <c r="BD175" s="34"/>
      <c r="BE175" s="29"/>
    </row>
    <row r="176" spans="4:57" x14ac:dyDescent="0.25">
      <c r="D176" s="23"/>
      <c r="E176" s="23"/>
      <c r="F176" s="23"/>
      <c r="I176" s="23"/>
      <c r="J176" s="23"/>
      <c r="K176" s="23"/>
      <c r="L176" s="29"/>
      <c r="M176" s="29"/>
      <c r="N176" s="29"/>
      <c r="O176" s="29"/>
      <c r="P176" s="29"/>
      <c r="Q176" s="29"/>
      <c r="R176" s="29"/>
      <c r="T176" s="29"/>
      <c r="AG176" s="29"/>
      <c r="AX176" s="29"/>
      <c r="AY176" s="60"/>
      <c r="AZ176" s="34"/>
      <c r="BA176" s="29"/>
      <c r="BB176" s="29"/>
      <c r="BC176" s="29"/>
      <c r="BD176" s="34"/>
      <c r="BE176" s="29"/>
    </row>
    <row r="177" spans="4:57" x14ac:dyDescent="0.25">
      <c r="D177" s="23"/>
      <c r="E177" s="23"/>
      <c r="F177" s="23"/>
      <c r="I177" s="23"/>
      <c r="J177" s="23"/>
      <c r="K177" s="23"/>
      <c r="L177" s="29"/>
      <c r="M177" s="29"/>
      <c r="N177" s="29"/>
      <c r="O177" s="29"/>
      <c r="P177" s="29"/>
      <c r="Q177" s="29"/>
      <c r="R177" s="29"/>
      <c r="T177" s="29"/>
      <c r="AG177" s="29"/>
      <c r="AX177" s="29"/>
      <c r="AY177" s="60"/>
      <c r="AZ177" s="34"/>
      <c r="BA177" s="29"/>
      <c r="BB177" s="29"/>
      <c r="BC177" s="29"/>
      <c r="BD177" s="34"/>
      <c r="BE177" s="29"/>
    </row>
    <row r="178" spans="4:57" x14ac:dyDescent="0.25">
      <c r="D178" s="23"/>
      <c r="E178" s="23"/>
      <c r="F178" s="23"/>
      <c r="I178" s="23"/>
      <c r="J178" s="23"/>
      <c r="K178" s="23"/>
      <c r="L178" s="29"/>
      <c r="M178" s="29"/>
      <c r="N178" s="29"/>
      <c r="O178" s="29"/>
      <c r="P178" s="29"/>
      <c r="Q178" s="29"/>
      <c r="R178" s="29"/>
      <c r="T178" s="29"/>
      <c r="AG178" s="29"/>
      <c r="AX178" s="29"/>
      <c r="AY178" s="60"/>
      <c r="AZ178" s="34"/>
      <c r="BA178" s="29"/>
      <c r="BB178" s="29"/>
      <c r="BC178" s="29"/>
      <c r="BD178" s="34"/>
      <c r="BE178" s="29"/>
    </row>
    <row r="179" spans="4:57" x14ac:dyDescent="0.25">
      <c r="D179" s="23"/>
      <c r="E179" s="23"/>
      <c r="F179" s="23"/>
      <c r="I179" s="23"/>
      <c r="J179" s="23"/>
      <c r="K179" s="23"/>
      <c r="L179" s="29"/>
      <c r="M179" s="29"/>
      <c r="N179" s="29"/>
      <c r="O179" s="29"/>
      <c r="P179" s="29"/>
      <c r="Q179" s="29"/>
      <c r="R179" s="29"/>
      <c r="T179" s="29"/>
      <c r="AG179" s="29"/>
      <c r="AX179" s="29"/>
      <c r="AY179" s="60"/>
      <c r="AZ179" s="34"/>
      <c r="BA179" s="29"/>
      <c r="BB179" s="29"/>
      <c r="BC179" s="29"/>
      <c r="BD179" s="34"/>
      <c r="BE179" s="29"/>
    </row>
    <row r="180" spans="4:57" x14ac:dyDescent="0.25">
      <c r="D180" s="23"/>
      <c r="E180" s="23"/>
      <c r="F180" s="23"/>
      <c r="I180" s="23"/>
      <c r="J180" s="23"/>
      <c r="K180" s="23"/>
      <c r="L180" s="29"/>
      <c r="M180" s="29"/>
      <c r="N180" s="29"/>
      <c r="O180" s="29"/>
      <c r="P180" s="29"/>
      <c r="Q180" s="29"/>
      <c r="R180" s="29"/>
      <c r="T180" s="29"/>
      <c r="AG180" s="29"/>
      <c r="AX180" s="29"/>
      <c r="AY180" s="60"/>
      <c r="AZ180" s="34"/>
      <c r="BA180" s="29"/>
      <c r="BB180" s="29"/>
      <c r="BC180" s="29"/>
      <c r="BD180" s="34"/>
      <c r="BE180" s="29"/>
    </row>
    <row r="181" spans="4:57" x14ac:dyDescent="0.25">
      <c r="D181" s="23"/>
      <c r="E181" s="23"/>
      <c r="F181" s="23"/>
      <c r="I181" s="23"/>
      <c r="J181" s="23"/>
      <c r="K181" s="23"/>
      <c r="L181" s="29"/>
      <c r="M181" s="29"/>
      <c r="N181" s="29"/>
      <c r="O181" s="29"/>
      <c r="P181" s="29"/>
      <c r="Q181" s="29"/>
      <c r="R181" s="29"/>
      <c r="T181" s="29"/>
      <c r="AG181" s="29"/>
      <c r="AX181" s="29"/>
      <c r="AY181" s="60"/>
      <c r="AZ181" s="34"/>
      <c r="BA181" s="29"/>
      <c r="BB181" s="29"/>
      <c r="BC181" s="29"/>
      <c r="BD181" s="34"/>
      <c r="BE181" s="29"/>
    </row>
    <row r="182" spans="4:57" x14ac:dyDescent="0.25">
      <c r="D182" s="23"/>
      <c r="E182" s="23"/>
      <c r="F182" s="23"/>
      <c r="I182" s="23"/>
      <c r="J182" s="23"/>
      <c r="K182" s="23"/>
      <c r="L182" s="29"/>
      <c r="M182" s="29"/>
      <c r="N182" s="29"/>
      <c r="O182" s="29"/>
      <c r="P182" s="29"/>
      <c r="Q182" s="29"/>
      <c r="R182" s="29"/>
      <c r="T182" s="29"/>
      <c r="AG182" s="29"/>
      <c r="AX182" s="29"/>
      <c r="AY182" s="60"/>
      <c r="AZ182" s="34"/>
      <c r="BA182" s="29"/>
      <c r="BB182" s="29"/>
      <c r="BC182" s="29"/>
      <c r="BD182" s="34"/>
      <c r="BE182" s="29"/>
    </row>
    <row r="183" spans="4:57" x14ac:dyDescent="0.25">
      <c r="D183" s="23"/>
      <c r="E183" s="23"/>
      <c r="F183" s="23"/>
      <c r="I183" s="23"/>
      <c r="J183" s="23"/>
      <c r="K183" s="23"/>
      <c r="L183" s="29"/>
      <c r="M183" s="29"/>
      <c r="N183" s="29"/>
      <c r="O183" s="29"/>
      <c r="P183" s="29"/>
      <c r="Q183" s="29"/>
      <c r="R183" s="29"/>
      <c r="T183" s="29"/>
      <c r="AG183" s="29"/>
      <c r="AX183" s="29"/>
      <c r="AY183" s="60"/>
      <c r="AZ183" s="34"/>
      <c r="BA183" s="29"/>
      <c r="BB183" s="29"/>
      <c r="BC183" s="29"/>
      <c r="BD183" s="34"/>
      <c r="BE183" s="29"/>
    </row>
    <row r="184" spans="4:57" x14ac:dyDescent="0.25">
      <c r="D184" s="23"/>
      <c r="E184" s="23"/>
      <c r="F184" s="23"/>
      <c r="I184" s="23"/>
      <c r="J184" s="23"/>
      <c r="K184" s="23"/>
      <c r="L184" s="29"/>
      <c r="M184" s="29"/>
      <c r="N184" s="29"/>
      <c r="O184" s="29"/>
      <c r="P184" s="29"/>
      <c r="Q184" s="29"/>
      <c r="R184" s="29"/>
      <c r="T184" s="29"/>
      <c r="AG184" s="29"/>
      <c r="AX184" s="29"/>
      <c r="AY184" s="60"/>
      <c r="AZ184" s="34"/>
      <c r="BA184" s="29"/>
      <c r="BB184" s="29"/>
      <c r="BC184" s="29"/>
      <c r="BD184" s="34"/>
      <c r="BE184" s="29"/>
    </row>
    <row r="185" spans="4:57" x14ac:dyDescent="0.25">
      <c r="D185" s="23"/>
      <c r="E185" s="23"/>
      <c r="F185" s="23"/>
      <c r="I185" s="23"/>
      <c r="J185" s="23"/>
      <c r="K185" s="23"/>
      <c r="L185" s="29"/>
      <c r="M185" s="29"/>
      <c r="N185" s="29"/>
      <c r="O185" s="29"/>
      <c r="P185" s="29"/>
      <c r="Q185" s="29"/>
      <c r="R185" s="29"/>
      <c r="T185" s="29"/>
      <c r="AG185" s="29"/>
      <c r="AX185" s="29"/>
      <c r="AY185" s="60"/>
      <c r="AZ185" s="34"/>
      <c r="BA185" s="29"/>
      <c r="BB185" s="29"/>
      <c r="BC185" s="29"/>
      <c r="BD185" s="34"/>
      <c r="BE185" s="29"/>
    </row>
    <row r="186" spans="4:57" x14ac:dyDescent="0.25">
      <c r="D186" s="23"/>
      <c r="E186" s="23"/>
      <c r="F186" s="23"/>
      <c r="I186" s="23"/>
      <c r="J186" s="23"/>
      <c r="K186" s="23"/>
      <c r="L186" s="29"/>
      <c r="M186" s="29"/>
      <c r="N186" s="29"/>
      <c r="O186" s="29"/>
      <c r="P186" s="29"/>
      <c r="Q186" s="29"/>
      <c r="R186" s="29"/>
      <c r="T186" s="29"/>
      <c r="AG186" s="29"/>
      <c r="AX186" s="29"/>
      <c r="AY186" s="60"/>
      <c r="AZ186" s="34"/>
      <c r="BA186" s="29"/>
      <c r="BB186" s="29"/>
      <c r="BC186" s="29"/>
      <c r="BD186" s="34"/>
      <c r="BE186" s="29"/>
    </row>
    <row r="187" spans="4:57" x14ac:dyDescent="0.25">
      <c r="D187" s="23"/>
      <c r="E187" s="23"/>
      <c r="F187" s="23"/>
      <c r="I187" s="23"/>
      <c r="J187" s="23"/>
      <c r="K187" s="23"/>
      <c r="L187" s="29"/>
      <c r="M187" s="29"/>
      <c r="N187" s="29"/>
      <c r="O187" s="29"/>
      <c r="P187" s="29"/>
      <c r="Q187" s="29"/>
      <c r="R187" s="29"/>
      <c r="T187" s="29"/>
      <c r="AG187" s="29"/>
      <c r="AX187" s="29"/>
      <c r="AY187" s="60"/>
      <c r="AZ187" s="34"/>
      <c r="BA187" s="29"/>
      <c r="BB187" s="29"/>
      <c r="BC187" s="29"/>
      <c r="BD187" s="34"/>
      <c r="BE187" s="29"/>
    </row>
    <row r="188" spans="4:57" x14ac:dyDescent="0.25">
      <c r="D188" s="23"/>
      <c r="E188" s="23"/>
      <c r="F188" s="23"/>
      <c r="I188" s="23"/>
      <c r="J188" s="23"/>
      <c r="K188" s="23"/>
      <c r="L188" s="29"/>
      <c r="M188" s="29"/>
      <c r="N188" s="29"/>
      <c r="O188" s="29"/>
      <c r="P188" s="29"/>
      <c r="Q188" s="29"/>
      <c r="R188" s="29"/>
      <c r="T188" s="29"/>
      <c r="AG188" s="29"/>
      <c r="AX188" s="29"/>
      <c r="AY188" s="60"/>
      <c r="AZ188" s="34"/>
      <c r="BA188" s="29"/>
      <c r="BB188" s="29"/>
      <c r="BC188" s="29"/>
      <c r="BD188" s="34"/>
      <c r="BE188" s="29"/>
    </row>
    <row r="189" spans="4:57" x14ac:dyDescent="0.25">
      <c r="D189" s="23"/>
      <c r="E189" s="23"/>
      <c r="F189" s="23"/>
      <c r="I189" s="23"/>
      <c r="J189" s="23"/>
      <c r="K189" s="23"/>
      <c r="L189" s="29"/>
      <c r="M189" s="29"/>
      <c r="N189" s="29"/>
      <c r="O189" s="29"/>
      <c r="P189" s="29"/>
      <c r="Q189" s="29"/>
      <c r="R189" s="29"/>
      <c r="T189" s="29"/>
      <c r="AG189" s="29"/>
      <c r="AX189" s="29"/>
      <c r="AY189" s="60"/>
      <c r="AZ189" s="34"/>
      <c r="BA189" s="29"/>
      <c r="BB189" s="29"/>
      <c r="BC189" s="29"/>
      <c r="BD189" s="34"/>
      <c r="BE189" s="29"/>
    </row>
    <row r="190" spans="4:57" x14ac:dyDescent="0.25">
      <c r="D190" s="23"/>
      <c r="E190" s="23"/>
      <c r="F190" s="23"/>
      <c r="I190" s="23"/>
      <c r="J190" s="23"/>
      <c r="K190" s="23"/>
      <c r="L190" s="29"/>
      <c r="M190" s="29"/>
      <c r="N190" s="29"/>
      <c r="O190" s="29"/>
      <c r="P190" s="29"/>
      <c r="Q190" s="29"/>
      <c r="R190" s="29"/>
      <c r="T190" s="29"/>
      <c r="AG190" s="29"/>
      <c r="AX190" s="29"/>
      <c r="AY190" s="60"/>
      <c r="AZ190" s="34"/>
      <c r="BA190" s="29"/>
      <c r="BB190" s="29"/>
      <c r="BC190" s="29"/>
      <c r="BD190" s="34"/>
      <c r="BE190" s="29"/>
    </row>
    <row r="191" spans="4:57" x14ac:dyDescent="0.25">
      <c r="D191" s="23"/>
      <c r="E191" s="23"/>
      <c r="F191" s="23"/>
      <c r="I191" s="23"/>
      <c r="J191" s="23"/>
      <c r="K191" s="23"/>
      <c r="L191" s="29"/>
      <c r="M191" s="29"/>
      <c r="N191" s="29"/>
      <c r="O191" s="29"/>
      <c r="P191" s="29"/>
      <c r="Q191" s="29"/>
      <c r="R191" s="29"/>
      <c r="T191" s="29"/>
      <c r="AG191" s="29"/>
      <c r="AX191" s="29"/>
      <c r="AY191" s="60"/>
      <c r="AZ191" s="34"/>
      <c r="BA191" s="29"/>
      <c r="BB191" s="29"/>
      <c r="BC191" s="29"/>
      <c r="BD191" s="34"/>
      <c r="BE191" s="29"/>
    </row>
    <row r="192" spans="4:57" x14ac:dyDescent="0.25">
      <c r="D192" s="23"/>
      <c r="E192" s="23"/>
      <c r="F192" s="23"/>
      <c r="I192" s="23"/>
      <c r="J192" s="23"/>
      <c r="K192" s="23"/>
      <c r="L192" s="29"/>
      <c r="M192" s="29"/>
      <c r="N192" s="29"/>
      <c r="O192" s="29"/>
      <c r="P192" s="29"/>
      <c r="Q192" s="29"/>
      <c r="R192" s="29"/>
      <c r="T192" s="29"/>
      <c r="AG192" s="29"/>
      <c r="AX192" s="29"/>
      <c r="AY192" s="60"/>
      <c r="AZ192" s="34"/>
      <c r="BA192" s="29"/>
      <c r="BB192" s="29"/>
      <c r="BC192" s="29"/>
      <c r="BD192" s="34"/>
      <c r="BE192" s="29"/>
    </row>
    <row r="193" spans="4:57" x14ac:dyDescent="0.25">
      <c r="D193" s="23"/>
      <c r="E193" s="23"/>
      <c r="F193" s="23"/>
      <c r="I193" s="23"/>
      <c r="J193" s="23"/>
      <c r="K193" s="23"/>
      <c r="L193" s="29"/>
      <c r="M193" s="29"/>
      <c r="N193" s="29"/>
      <c r="O193" s="29"/>
      <c r="P193" s="29"/>
      <c r="Q193" s="29"/>
      <c r="R193" s="29"/>
      <c r="T193" s="29"/>
      <c r="AG193" s="29"/>
      <c r="AX193" s="29"/>
      <c r="AY193" s="60"/>
      <c r="AZ193" s="34"/>
      <c r="BA193" s="29"/>
      <c r="BB193" s="29"/>
      <c r="BC193" s="29"/>
      <c r="BD193" s="34"/>
      <c r="BE193" s="29"/>
    </row>
    <row r="194" spans="4:57" x14ac:dyDescent="0.25">
      <c r="D194" s="23"/>
      <c r="E194" s="23"/>
      <c r="F194" s="23"/>
      <c r="I194" s="23"/>
      <c r="J194" s="23"/>
      <c r="K194" s="23"/>
      <c r="L194" s="29"/>
      <c r="M194" s="29"/>
      <c r="N194" s="29"/>
      <c r="O194" s="29"/>
      <c r="P194" s="29"/>
      <c r="Q194" s="29"/>
      <c r="R194" s="29"/>
      <c r="T194" s="29"/>
      <c r="AG194" s="29"/>
      <c r="AX194" s="29"/>
      <c r="AY194" s="60"/>
      <c r="AZ194" s="34"/>
      <c r="BA194" s="29"/>
      <c r="BB194" s="29"/>
      <c r="BC194" s="29"/>
      <c r="BD194" s="34"/>
      <c r="BE194" s="29"/>
    </row>
    <row r="195" spans="4:57" x14ac:dyDescent="0.25">
      <c r="D195" s="23"/>
      <c r="E195" s="23"/>
      <c r="F195" s="23"/>
      <c r="I195" s="23"/>
      <c r="J195" s="23"/>
      <c r="K195" s="23"/>
      <c r="L195" s="29"/>
      <c r="M195" s="29"/>
      <c r="N195" s="29"/>
      <c r="O195" s="29"/>
      <c r="P195" s="29"/>
      <c r="Q195" s="29"/>
      <c r="R195" s="29"/>
      <c r="T195" s="29"/>
      <c r="AG195" s="29"/>
      <c r="AX195" s="29"/>
      <c r="AY195" s="60"/>
      <c r="AZ195" s="34"/>
      <c r="BA195" s="29"/>
      <c r="BB195" s="29"/>
      <c r="BC195" s="29"/>
      <c r="BD195" s="34"/>
      <c r="BE195" s="29"/>
    </row>
    <row r="196" spans="4:57" x14ac:dyDescent="0.25">
      <c r="D196" s="23"/>
      <c r="E196" s="23"/>
      <c r="F196" s="23"/>
      <c r="I196" s="23"/>
      <c r="J196" s="23"/>
      <c r="K196" s="23"/>
      <c r="L196" s="29"/>
      <c r="M196" s="29"/>
      <c r="N196" s="29"/>
      <c r="O196" s="29"/>
      <c r="P196" s="29"/>
      <c r="Q196" s="29"/>
      <c r="R196" s="29"/>
      <c r="T196" s="29"/>
      <c r="AG196" s="29"/>
      <c r="AX196" s="29"/>
      <c r="AY196" s="60"/>
      <c r="AZ196" s="34"/>
      <c r="BA196" s="29"/>
      <c r="BB196" s="29"/>
      <c r="BC196" s="29"/>
      <c r="BD196" s="34"/>
      <c r="BE196" s="29"/>
    </row>
    <row r="197" spans="4:57" x14ac:dyDescent="0.25">
      <c r="D197" s="23"/>
      <c r="E197" s="23"/>
      <c r="F197" s="23"/>
      <c r="I197" s="23"/>
      <c r="J197" s="23"/>
      <c r="K197" s="23"/>
      <c r="L197" s="29"/>
      <c r="M197" s="29"/>
      <c r="N197" s="29"/>
      <c r="O197" s="29"/>
      <c r="P197" s="29"/>
      <c r="Q197" s="29"/>
      <c r="R197" s="29"/>
      <c r="T197" s="29"/>
      <c r="AG197" s="29"/>
      <c r="AX197" s="29"/>
      <c r="AY197" s="60"/>
      <c r="AZ197" s="34"/>
      <c r="BA197" s="29"/>
      <c r="BB197" s="29"/>
      <c r="BC197" s="29"/>
      <c r="BD197" s="34"/>
      <c r="BE197" s="29"/>
    </row>
    <row r="198" spans="4:57" x14ac:dyDescent="0.25">
      <c r="D198" s="23"/>
      <c r="E198" s="23"/>
      <c r="F198" s="23"/>
      <c r="I198" s="23"/>
      <c r="J198" s="23"/>
      <c r="K198" s="23"/>
      <c r="L198" s="29"/>
      <c r="M198" s="29"/>
      <c r="N198" s="29"/>
      <c r="O198" s="29"/>
      <c r="P198" s="29"/>
      <c r="Q198" s="29"/>
      <c r="R198" s="29"/>
      <c r="T198" s="29"/>
      <c r="AG198" s="29"/>
      <c r="AX198" s="29"/>
      <c r="AY198" s="60"/>
      <c r="AZ198" s="34"/>
      <c r="BA198" s="29"/>
      <c r="BB198" s="29"/>
      <c r="BC198" s="29"/>
      <c r="BD198" s="34"/>
      <c r="BE198" s="29"/>
    </row>
    <row r="199" spans="4:57" x14ac:dyDescent="0.25">
      <c r="D199" s="23"/>
      <c r="E199" s="23"/>
      <c r="F199" s="23"/>
      <c r="I199" s="23"/>
      <c r="J199" s="23"/>
      <c r="K199" s="23"/>
      <c r="L199" s="29"/>
      <c r="M199" s="29"/>
      <c r="N199" s="29"/>
      <c r="O199" s="29"/>
      <c r="P199" s="29"/>
      <c r="Q199" s="29"/>
      <c r="R199" s="29"/>
      <c r="T199" s="29"/>
      <c r="AG199" s="29"/>
      <c r="AX199" s="29"/>
      <c r="AY199" s="60"/>
      <c r="AZ199" s="34"/>
      <c r="BA199" s="29"/>
      <c r="BB199" s="29"/>
      <c r="BC199" s="29"/>
      <c r="BD199" s="34"/>
      <c r="BE199" s="29"/>
    </row>
    <row r="200" spans="4:57" x14ac:dyDescent="0.25">
      <c r="D200" s="23"/>
      <c r="E200" s="23"/>
      <c r="F200" s="23"/>
      <c r="I200" s="23"/>
      <c r="J200" s="23"/>
      <c r="K200" s="23"/>
      <c r="L200" s="29"/>
      <c r="M200" s="29"/>
      <c r="N200" s="29"/>
      <c r="O200" s="29"/>
      <c r="P200" s="29"/>
      <c r="Q200" s="29"/>
      <c r="R200" s="29"/>
      <c r="T200" s="29"/>
      <c r="AG200" s="29"/>
      <c r="AX200" s="29"/>
      <c r="AY200" s="60"/>
      <c r="AZ200" s="34"/>
      <c r="BA200" s="29"/>
      <c r="BB200" s="29"/>
      <c r="BC200" s="29"/>
      <c r="BD200" s="34"/>
      <c r="BE200" s="29"/>
    </row>
    <row r="201" spans="4:57" x14ac:dyDescent="0.25">
      <c r="D201" s="23"/>
      <c r="E201" s="23"/>
      <c r="F201" s="23"/>
      <c r="I201" s="23"/>
      <c r="J201" s="23"/>
      <c r="K201" s="23"/>
      <c r="L201" s="29"/>
      <c r="M201" s="29"/>
      <c r="N201" s="29"/>
      <c r="O201" s="29"/>
      <c r="P201" s="29"/>
      <c r="Q201" s="29"/>
      <c r="R201" s="29"/>
      <c r="T201" s="29"/>
      <c r="AG201" s="29"/>
      <c r="AX201" s="29"/>
      <c r="AY201" s="60"/>
      <c r="AZ201" s="34"/>
      <c r="BA201" s="29"/>
      <c r="BB201" s="29"/>
      <c r="BC201" s="29"/>
      <c r="BD201" s="34"/>
      <c r="BE201" s="29"/>
    </row>
    <row r="202" spans="4:57" x14ac:dyDescent="0.25">
      <c r="D202" s="23"/>
      <c r="E202" s="23"/>
      <c r="F202" s="23"/>
      <c r="I202" s="23"/>
      <c r="J202" s="23"/>
      <c r="K202" s="23"/>
      <c r="L202" s="29"/>
      <c r="M202" s="29"/>
      <c r="N202" s="29"/>
      <c r="O202" s="29"/>
      <c r="P202" s="29"/>
      <c r="Q202" s="29"/>
      <c r="R202" s="29"/>
      <c r="T202" s="29"/>
      <c r="AG202" s="29"/>
      <c r="AX202" s="29"/>
      <c r="AY202" s="60"/>
      <c r="AZ202" s="34"/>
      <c r="BA202" s="29"/>
      <c r="BB202" s="29"/>
      <c r="BC202" s="29"/>
      <c r="BD202" s="34"/>
      <c r="BE202" s="29"/>
    </row>
    <row r="203" spans="4:57" x14ac:dyDescent="0.25">
      <c r="D203" s="23"/>
      <c r="E203" s="23"/>
      <c r="F203" s="23"/>
      <c r="I203" s="23"/>
      <c r="J203" s="23"/>
      <c r="K203" s="23"/>
      <c r="L203" s="29"/>
      <c r="M203" s="29"/>
      <c r="N203" s="29"/>
      <c r="O203" s="29"/>
      <c r="P203" s="29"/>
      <c r="Q203" s="29"/>
      <c r="R203" s="29"/>
      <c r="T203" s="29"/>
      <c r="AG203" s="29"/>
      <c r="AX203" s="29"/>
      <c r="AY203" s="60"/>
      <c r="AZ203" s="34"/>
      <c r="BA203" s="29"/>
      <c r="BB203" s="29"/>
      <c r="BC203" s="29"/>
      <c r="BD203" s="34"/>
      <c r="BE203" s="29"/>
    </row>
    <row r="204" spans="4:57" x14ac:dyDescent="0.25">
      <c r="D204" s="23"/>
      <c r="E204" s="23"/>
      <c r="F204" s="23"/>
      <c r="I204" s="23"/>
      <c r="J204" s="23"/>
      <c r="K204" s="23"/>
      <c r="L204" s="29"/>
      <c r="M204" s="29"/>
      <c r="N204" s="29"/>
      <c r="O204" s="29"/>
      <c r="P204" s="29"/>
      <c r="Q204" s="29"/>
      <c r="R204" s="29"/>
      <c r="T204" s="29"/>
      <c r="AG204" s="29"/>
      <c r="AX204" s="29"/>
      <c r="AY204" s="60"/>
      <c r="AZ204" s="34"/>
      <c r="BA204" s="29"/>
      <c r="BB204" s="29"/>
      <c r="BC204" s="29"/>
      <c r="BD204" s="34"/>
      <c r="BE204" s="29"/>
    </row>
    <row r="205" spans="4:57" x14ac:dyDescent="0.25">
      <c r="D205" s="23"/>
      <c r="E205" s="23"/>
      <c r="F205" s="23"/>
      <c r="I205" s="23"/>
      <c r="J205" s="23"/>
      <c r="K205" s="23"/>
      <c r="L205" s="29"/>
      <c r="M205" s="29"/>
      <c r="N205" s="29"/>
      <c r="O205" s="29"/>
      <c r="P205" s="29"/>
      <c r="Q205" s="29"/>
      <c r="R205" s="29"/>
      <c r="T205" s="29"/>
      <c r="AG205" s="29"/>
      <c r="AX205" s="29"/>
      <c r="AY205" s="60"/>
      <c r="AZ205" s="34"/>
      <c r="BA205" s="29"/>
      <c r="BB205" s="29"/>
      <c r="BC205" s="29"/>
      <c r="BD205" s="34"/>
      <c r="BE205" s="29"/>
    </row>
    <row r="206" spans="4:57" x14ac:dyDescent="0.25">
      <c r="D206" s="23"/>
      <c r="E206" s="23"/>
      <c r="F206" s="23"/>
      <c r="I206" s="23"/>
      <c r="J206" s="23"/>
      <c r="K206" s="23"/>
      <c r="L206" s="29"/>
      <c r="M206" s="29"/>
      <c r="N206" s="29"/>
      <c r="O206" s="29"/>
      <c r="P206" s="29"/>
      <c r="Q206" s="29"/>
      <c r="R206" s="29"/>
      <c r="T206" s="29"/>
      <c r="AG206" s="29"/>
      <c r="AX206" s="29"/>
      <c r="AY206" s="60"/>
      <c r="AZ206" s="34"/>
      <c r="BA206" s="29"/>
      <c r="BB206" s="29"/>
      <c r="BC206" s="29"/>
      <c r="BD206" s="34"/>
      <c r="BE206" s="29"/>
    </row>
    <row r="207" spans="4:57" x14ac:dyDescent="0.25">
      <c r="D207" s="23"/>
      <c r="E207" s="23"/>
      <c r="F207" s="23"/>
      <c r="I207" s="23"/>
      <c r="J207" s="23"/>
      <c r="K207" s="23"/>
      <c r="L207" s="29"/>
      <c r="M207" s="29"/>
      <c r="N207" s="29"/>
      <c r="O207" s="29"/>
      <c r="P207" s="29"/>
      <c r="Q207" s="29"/>
      <c r="R207" s="29"/>
      <c r="T207" s="29"/>
      <c r="AG207" s="29"/>
      <c r="AX207" s="29"/>
      <c r="AY207" s="60"/>
      <c r="AZ207" s="34"/>
      <c r="BA207" s="29"/>
      <c r="BB207" s="29"/>
      <c r="BC207" s="29"/>
      <c r="BD207" s="34"/>
      <c r="BE207" s="29"/>
    </row>
    <row r="208" spans="4:57" x14ac:dyDescent="0.25">
      <c r="D208" s="23"/>
      <c r="E208" s="23"/>
      <c r="F208" s="23"/>
      <c r="I208" s="23"/>
      <c r="J208" s="23"/>
      <c r="K208" s="23"/>
      <c r="L208" s="29"/>
      <c r="M208" s="29"/>
      <c r="N208" s="29"/>
      <c r="O208" s="29"/>
      <c r="P208" s="29"/>
      <c r="Q208" s="29"/>
      <c r="R208" s="29"/>
      <c r="T208" s="29"/>
      <c r="AG208" s="29"/>
      <c r="AX208" s="29"/>
      <c r="AY208" s="60"/>
      <c r="AZ208" s="34"/>
      <c r="BA208" s="29"/>
      <c r="BB208" s="29"/>
      <c r="BC208" s="29"/>
      <c r="BD208" s="34"/>
      <c r="BE208" s="29"/>
    </row>
    <row r="209" spans="4:57" x14ac:dyDescent="0.25">
      <c r="D209" s="23"/>
      <c r="E209" s="23"/>
      <c r="F209" s="23"/>
      <c r="I209" s="23"/>
      <c r="J209" s="23"/>
      <c r="K209" s="23"/>
      <c r="L209" s="29"/>
      <c r="M209" s="29"/>
      <c r="N209" s="29"/>
      <c r="O209" s="29"/>
      <c r="P209" s="29"/>
      <c r="Q209" s="29"/>
      <c r="R209" s="29"/>
      <c r="T209" s="29"/>
      <c r="AG209" s="29"/>
      <c r="AX209" s="29"/>
      <c r="AY209" s="60"/>
      <c r="AZ209" s="34"/>
      <c r="BA209" s="29"/>
      <c r="BB209" s="29"/>
      <c r="BC209" s="29"/>
      <c r="BD209" s="34"/>
      <c r="BE209" s="29"/>
    </row>
    <row r="210" spans="4:57" x14ac:dyDescent="0.25">
      <c r="D210" s="23"/>
      <c r="E210" s="23"/>
      <c r="F210" s="23"/>
      <c r="I210" s="23"/>
      <c r="J210" s="23"/>
      <c r="K210" s="23"/>
      <c r="L210" s="29"/>
      <c r="M210" s="29"/>
      <c r="N210" s="29"/>
      <c r="O210" s="29"/>
      <c r="P210" s="29"/>
      <c r="Q210" s="29"/>
      <c r="R210" s="29"/>
      <c r="T210" s="29"/>
      <c r="AG210" s="29"/>
      <c r="AX210" s="29"/>
      <c r="AY210" s="60"/>
      <c r="AZ210" s="34"/>
      <c r="BA210" s="29"/>
      <c r="BB210" s="29"/>
      <c r="BC210" s="29"/>
      <c r="BD210" s="34"/>
      <c r="BE210" s="29"/>
    </row>
    <row r="211" spans="4:57" x14ac:dyDescent="0.25">
      <c r="D211" s="23"/>
      <c r="E211" s="23"/>
      <c r="F211" s="23"/>
      <c r="I211" s="23"/>
      <c r="J211" s="23"/>
      <c r="K211" s="23"/>
      <c r="L211" s="29"/>
      <c r="M211" s="29"/>
      <c r="N211" s="29"/>
      <c r="O211" s="29"/>
      <c r="P211" s="29"/>
      <c r="Q211" s="29"/>
      <c r="R211" s="29"/>
      <c r="T211" s="29"/>
      <c r="AG211" s="29"/>
      <c r="AX211" s="29"/>
      <c r="AY211" s="60"/>
      <c r="AZ211" s="34"/>
      <c r="BA211" s="29"/>
      <c r="BB211" s="29"/>
      <c r="BC211" s="29"/>
      <c r="BD211" s="34"/>
      <c r="BE211" s="29"/>
    </row>
    <row r="212" spans="4:57" x14ac:dyDescent="0.25">
      <c r="D212" s="23"/>
      <c r="E212" s="23"/>
      <c r="F212" s="23"/>
      <c r="I212" s="23"/>
      <c r="J212" s="23"/>
      <c r="K212" s="23"/>
      <c r="L212" s="29"/>
      <c r="M212" s="29"/>
      <c r="N212" s="29"/>
      <c r="O212" s="29"/>
      <c r="P212" s="29"/>
      <c r="Q212" s="29"/>
      <c r="R212" s="29"/>
      <c r="T212" s="29"/>
      <c r="AG212" s="29"/>
      <c r="AX212" s="29"/>
      <c r="AY212" s="60"/>
      <c r="AZ212" s="34"/>
      <c r="BA212" s="29"/>
      <c r="BB212" s="29"/>
      <c r="BC212" s="29"/>
      <c r="BD212" s="34"/>
      <c r="BE212" s="29"/>
    </row>
    <row r="213" spans="4:57" x14ac:dyDescent="0.25">
      <c r="D213" s="23"/>
      <c r="E213" s="23"/>
      <c r="F213" s="23"/>
      <c r="I213" s="23"/>
      <c r="J213" s="23"/>
      <c r="K213" s="23"/>
      <c r="L213" s="29"/>
      <c r="M213" s="29"/>
      <c r="N213" s="29"/>
      <c r="O213" s="29"/>
      <c r="P213" s="29"/>
      <c r="Q213" s="29"/>
      <c r="R213" s="29"/>
      <c r="T213" s="29"/>
      <c r="AG213" s="29"/>
      <c r="AX213" s="29"/>
      <c r="AY213" s="60"/>
      <c r="AZ213" s="34"/>
      <c r="BA213" s="29"/>
      <c r="BB213" s="29"/>
      <c r="BC213" s="29"/>
      <c r="BD213" s="34"/>
      <c r="BE213" s="29"/>
    </row>
    <row r="214" spans="4:57" x14ac:dyDescent="0.25">
      <c r="D214" s="23"/>
      <c r="E214" s="23"/>
      <c r="F214" s="23"/>
      <c r="I214" s="23"/>
      <c r="J214" s="23"/>
      <c r="K214" s="23"/>
      <c r="L214" s="29"/>
      <c r="M214" s="29"/>
      <c r="N214" s="29"/>
      <c r="O214" s="29"/>
      <c r="P214" s="29"/>
      <c r="Q214" s="29"/>
      <c r="R214" s="29"/>
      <c r="T214" s="29"/>
      <c r="AG214" s="29"/>
      <c r="AX214" s="29"/>
      <c r="AY214" s="60"/>
      <c r="AZ214" s="34"/>
      <c r="BA214" s="29"/>
      <c r="BB214" s="29"/>
      <c r="BC214" s="29"/>
      <c r="BD214" s="34"/>
      <c r="BE214" s="29"/>
    </row>
    <row r="215" spans="4:57" x14ac:dyDescent="0.25">
      <c r="D215" s="23"/>
      <c r="E215" s="23"/>
      <c r="F215" s="23"/>
      <c r="I215" s="23"/>
      <c r="J215" s="23"/>
      <c r="K215" s="23"/>
      <c r="L215" s="29"/>
      <c r="M215" s="29"/>
      <c r="N215" s="29"/>
      <c r="O215" s="29"/>
      <c r="P215" s="29"/>
      <c r="Q215" s="29"/>
      <c r="R215" s="29"/>
      <c r="T215" s="29"/>
      <c r="AG215" s="29"/>
      <c r="AX215" s="29"/>
      <c r="AY215" s="60"/>
      <c r="AZ215" s="34"/>
      <c r="BA215" s="29"/>
      <c r="BB215" s="29"/>
      <c r="BC215" s="29"/>
      <c r="BD215" s="34"/>
      <c r="BE215" s="29"/>
    </row>
    <row r="216" spans="4:57" x14ac:dyDescent="0.25">
      <c r="D216" s="23"/>
      <c r="E216" s="23"/>
      <c r="F216" s="23"/>
      <c r="I216" s="23"/>
      <c r="J216" s="23"/>
      <c r="K216" s="23"/>
      <c r="L216" s="29"/>
      <c r="M216" s="29"/>
      <c r="N216" s="29"/>
      <c r="O216" s="29"/>
      <c r="P216" s="29"/>
      <c r="Q216" s="29"/>
      <c r="R216" s="29"/>
      <c r="T216" s="29"/>
      <c r="AG216" s="29"/>
      <c r="AX216" s="29"/>
      <c r="AY216" s="60"/>
      <c r="AZ216" s="34"/>
      <c r="BA216" s="29"/>
      <c r="BB216" s="29"/>
      <c r="BC216" s="29"/>
      <c r="BD216" s="34"/>
      <c r="BE216" s="29"/>
    </row>
    <row r="217" spans="4:57" x14ac:dyDescent="0.25">
      <c r="D217" s="23"/>
      <c r="E217" s="23"/>
      <c r="F217" s="23"/>
      <c r="I217" s="23"/>
      <c r="J217" s="23"/>
      <c r="K217" s="23"/>
      <c r="L217" s="29"/>
      <c r="M217" s="29"/>
      <c r="N217" s="29"/>
      <c r="O217" s="29"/>
      <c r="P217" s="29"/>
      <c r="Q217" s="29"/>
      <c r="R217" s="29"/>
      <c r="T217" s="29"/>
      <c r="AG217" s="29"/>
      <c r="AX217" s="29"/>
      <c r="AY217" s="60"/>
      <c r="AZ217" s="34"/>
      <c r="BA217" s="29"/>
      <c r="BB217" s="29"/>
      <c r="BC217" s="29"/>
      <c r="BD217" s="34"/>
      <c r="BE217" s="29"/>
    </row>
    <row r="218" spans="4:57" x14ac:dyDescent="0.25">
      <c r="D218" s="23"/>
      <c r="E218" s="23"/>
      <c r="F218" s="23"/>
      <c r="I218" s="23"/>
      <c r="J218" s="23"/>
      <c r="K218" s="23"/>
      <c r="L218" s="29"/>
      <c r="M218" s="29"/>
      <c r="N218" s="29"/>
      <c r="O218" s="29"/>
      <c r="P218" s="29"/>
      <c r="Q218" s="29"/>
      <c r="R218" s="29"/>
      <c r="T218" s="29"/>
      <c r="AG218" s="29"/>
      <c r="AX218" s="29"/>
      <c r="AY218" s="60"/>
      <c r="AZ218" s="34"/>
      <c r="BA218" s="29"/>
      <c r="BB218" s="29"/>
      <c r="BC218" s="29"/>
      <c r="BD218" s="34"/>
      <c r="BE218" s="29"/>
    </row>
    <row r="219" spans="4:57" x14ac:dyDescent="0.25">
      <c r="D219" s="23"/>
      <c r="E219" s="23"/>
      <c r="F219" s="23"/>
      <c r="I219" s="23"/>
      <c r="J219" s="23"/>
      <c r="K219" s="23"/>
      <c r="L219" s="29"/>
      <c r="M219" s="29"/>
      <c r="N219" s="29"/>
      <c r="O219" s="29"/>
      <c r="P219" s="29"/>
      <c r="Q219" s="29"/>
      <c r="R219" s="29"/>
      <c r="T219" s="29"/>
      <c r="AG219" s="29"/>
      <c r="AX219" s="29"/>
      <c r="AY219" s="60"/>
      <c r="AZ219" s="34"/>
      <c r="BA219" s="29"/>
      <c r="BB219" s="29"/>
      <c r="BC219" s="29"/>
      <c r="BD219" s="34"/>
      <c r="BE219" s="29"/>
    </row>
    <row r="220" spans="4:57" x14ac:dyDescent="0.25">
      <c r="D220" s="23"/>
      <c r="E220" s="23"/>
      <c r="F220" s="23"/>
      <c r="I220" s="23"/>
      <c r="J220" s="23"/>
      <c r="K220" s="23"/>
      <c r="L220" s="29"/>
      <c r="M220" s="29"/>
      <c r="N220" s="29"/>
      <c r="O220" s="29"/>
      <c r="P220" s="29"/>
      <c r="Q220" s="29"/>
      <c r="R220" s="29"/>
      <c r="T220" s="29"/>
      <c r="AG220" s="29"/>
      <c r="AX220" s="29"/>
      <c r="AY220" s="60"/>
      <c r="AZ220" s="34"/>
      <c r="BA220" s="29"/>
      <c r="BB220" s="29"/>
      <c r="BC220" s="29"/>
      <c r="BD220" s="34"/>
      <c r="BE220" s="29"/>
    </row>
    <row r="221" spans="4:57" x14ac:dyDescent="0.25">
      <c r="D221" s="23"/>
      <c r="E221" s="23"/>
      <c r="F221" s="23"/>
      <c r="I221" s="23"/>
      <c r="J221" s="23"/>
      <c r="K221" s="23"/>
      <c r="L221" s="29"/>
      <c r="M221" s="29"/>
      <c r="N221" s="29"/>
      <c r="O221" s="29"/>
      <c r="P221" s="29"/>
      <c r="Q221" s="29"/>
      <c r="R221" s="29"/>
      <c r="T221" s="29"/>
      <c r="AG221" s="29"/>
      <c r="AX221" s="29"/>
      <c r="AY221" s="60"/>
      <c r="AZ221" s="34"/>
      <c r="BA221" s="29"/>
      <c r="BB221" s="29"/>
      <c r="BC221" s="29"/>
      <c r="BD221" s="34"/>
      <c r="BE221" s="29"/>
    </row>
    <row r="222" spans="4:57" x14ac:dyDescent="0.25">
      <c r="D222" s="23"/>
      <c r="E222" s="23"/>
      <c r="F222" s="23"/>
      <c r="I222" s="23"/>
      <c r="J222" s="23"/>
      <c r="K222" s="23"/>
      <c r="L222" s="29"/>
      <c r="M222" s="29"/>
      <c r="N222" s="29"/>
      <c r="O222" s="29"/>
      <c r="P222" s="29"/>
      <c r="Q222" s="29"/>
      <c r="R222" s="29"/>
      <c r="T222" s="29"/>
      <c r="AG222" s="29"/>
      <c r="AX222" s="29"/>
      <c r="AY222" s="60"/>
      <c r="AZ222" s="34"/>
      <c r="BA222" s="29"/>
      <c r="BB222" s="29"/>
      <c r="BC222" s="29"/>
      <c r="BD222" s="34"/>
      <c r="BE222" s="29"/>
    </row>
    <row r="223" spans="4:57" x14ac:dyDescent="0.25">
      <c r="D223" s="23"/>
      <c r="E223" s="23"/>
      <c r="F223" s="23"/>
      <c r="I223" s="23"/>
      <c r="J223" s="23"/>
      <c r="K223" s="23"/>
      <c r="L223" s="29"/>
      <c r="M223" s="29"/>
      <c r="N223" s="29"/>
      <c r="O223" s="29"/>
      <c r="P223" s="29"/>
      <c r="Q223" s="29"/>
      <c r="R223" s="29"/>
      <c r="T223" s="29"/>
      <c r="AG223" s="29"/>
      <c r="AX223" s="29"/>
      <c r="AY223" s="60"/>
      <c r="AZ223" s="34"/>
      <c r="BA223" s="29"/>
      <c r="BB223" s="29"/>
      <c r="BC223" s="29"/>
      <c r="BD223" s="34"/>
      <c r="BE223" s="29"/>
    </row>
    <row r="224" spans="4:57" x14ac:dyDescent="0.25">
      <c r="D224" s="23"/>
      <c r="E224" s="23"/>
      <c r="F224" s="23"/>
      <c r="I224" s="23"/>
      <c r="J224" s="23"/>
      <c r="K224" s="23"/>
      <c r="L224" s="29"/>
      <c r="M224" s="29"/>
      <c r="N224" s="29"/>
      <c r="O224" s="29"/>
      <c r="P224" s="29"/>
      <c r="Q224" s="29"/>
      <c r="R224" s="29"/>
      <c r="T224" s="29"/>
      <c r="AG224" s="29"/>
      <c r="AX224" s="29"/>
      <c r="AY224" s="60"/>
      <c r="AZ224" s="34"/>
      <c r="BA224" s="29"/>
      <c r="BB224" s="29"/>
      <c r="BC224" s="29"/>
      <c r="BD224" s="34"/>
      <c r="BE224" s="29"/>
    </row>
    <row r="225" spans="4:57" x14ac:dyDescent="0.25">
      <c r="D225" s="23"/>
      <c r="E225" s="23"/>
      <c r="F225" s="23"/>
      <c r="I225" s="23"/>
      <c r="J225" s="23"/>
      <c r="K225" s="23"/>
      <c r="L225" s="29"/>
      <c r="M225" s="29"/>
      <c r="N225" s="29"/>
      <c r="O225" s="29"/>
      <c r="P225" s="29"/>
      <c r="Q225" s="29"/>
      <c r="R225" s="29"/>
      <c r="T225" s="29"/>
      <c r="AG225" s="29"/>
      <c r="AX225" s="29"/>
      <c r="AY225" s="60"/>
      <c r="AZ225" s="34"/>
      <c r="BA225" s="29"/>
      <c r="BB225" s="29"/>
      <c r="BC225" s="29"/>
      <c r="BD225" s="34"/>
      <c r="BE225" s="29"/>
    </row>
    <row r="226" spans="4:57" x14ac:dyDescent="0.25">
      <c r="D226" s="23"/>
      <c r="E226" s="23"/>
      <c r="F226" s="23"/>
      <c r="I226" s="23"/>
      <c r="J226" s="23"/>
      <c r="K226" s="23"/>
      <c r="L226" s="29"/>
      <c r="M226" s="29"/>
      <c r="N226" s="29"/>
      <c r="O226" s="29"/>
      <c r="P226" s="29"/>
      <c r="Q226" s="29"/>
      <c r="R226" s="29"/>
      <c r="T226" s="29"/>
      <c r="AG226" s="29"/>
      <c r="AX226" s="29"/>
      <c r="AY226" s="60"/>
      <c r="AZ226" s="34"/>
      <c r="BA226" s="29"/>
      <c r="BB226" s="29"/>
      <c r="BC226" s="29"/>
      <c r="BD226" s="34"/>
      <c r="BE226" s="29"/>
    </row>
    <row r="227" spans="4:57" x14ac:dyDescent="0.25">
      <c r="D227" s="23"/>
      <c r="E227" s="23"/>
      <c r="F227" s="23"/>
      <c r="I227" s="23"/>
      <c r="J227" s="23"/>
      <c r="K227" s="23"/>
      <c r="L227" s="29"/>
      <c r="M227" s="29"/>
      <c r="N227" s="29"/>
      <c r="O227" s="29"/>
      <c r="P227" s="29"/>
      <c r="Q227" s="29"/>
      <c r="R227" s="29"/>
      <c r="T227" s="29"/>
      <c r="AG227" s="29"/>
      <c r="AX227" s="29"/>
      <c r="AY227" s="60"/>
      <c r="AZ227" s="34"/>
      <c r="BA227" s="29"/>
      <c r="BB227" s="29"/>
      <c r="BC227" s="29"/>
      <c r="BD227" s="34"/>
      <c r="BE227" s="29"/>
    </row>
    <row r="228" spans="4:57" x14ac:dyDescent="0.25">
      <c r="D228" s="23"/>
      <c r="E228" s="23"/>
      <c r="F228" s="23"/>
      <c r="I228" s="23"/>
      <c r="J228" s="23"/>
      <c r="K228" s="23"/>
      <c r="L228" s="29"/>
      <c r="M228" s="29"/>
      <c r="N228" s="29"/>
      <c r="O228" s="29"/>
      <c r="P228" s="29"/>
      <c r="Q228" s="29"/>
      <c r="R228" s="29"/>
      <c r="T228" s="29"/>
      <c r="AG228" s="29"/>
      <c r="AX228" s="29"/>
      <c r="AY228" s="60"/>
      <c r="AZ228" s="34"/>
      <c r="BA228" s="29"/>
      <c r="BB228" s="29"/>
      <c r="BC228" s="29"/>
      <c r="BD228" s="34"/>
      <c r="BE228" s="29"/>
    </row>
    <row r="229" spans="4:57" x14ac:dyDescent="0.25">
      <c r="D229" s="23"/>
      <c r="E229" s="23"/>
      <c r="F229" s="23"/>
      <c r="I229" s="23"/>
      <c r="J229" s="23"/>
      <c r="K229" s="23"/>
      <c r="L229" s="29"/>
      <c r="M229" s="29"/>
      <c r="N229" s="29"/>
      <c r="O229" s="29"/>
      <c r="P229" s="29"/>
      <c r="Q229" s="29"/>
      <c r="R229" s="29"/>
      <c r="T229" s="29"/>
      <c r="AG229" s="29"/>
      <c r="AX229" s="29"/>
      <c r="AY229" s="60"/>
      <c r="AZ229" s="34"/>
      <c r="BA229" s="29"/>
      <c r="BB229" s="29"/>
      <c r="BC229" s="29"/>
      <c r="BD229" s="34"/>
      <c r="BE229" s="29"/>
    </row>
    <row r="230" spans="4:57" x14ac:dyDescent="0.25">
      <c r="D230" s="23"/>
      <c r="E230" s="23"/>
      <c r="F230" s="23"/>
      <c r="I230" s="23"/>
      <c r="J230" s="23"/>
      <c r="K230" s="23"/>
      <c r="L230" s="29"/>
      <c r="M230" s="29"/>
      <c r="N230" s="29"/>
      <c r="O230" s="29"/>
      <c r="P230" s="29"/>
      <c r="Q230" s="29"/>
      <c r="R230" s="29"/>
      <c r="T230" s="29"/>
      <c r="AG230" s="29"/>
      <c r="AX230" s="29"/>
      <c r="AY230" s="60"/>
      <c r="AZ230" s="34"/>
      <c r="BA230" s="29"/>
      <c r="BB230" s="29"/>
      <c r="BC230" s="29"/>
      <c r="BD230" s="34"/>
      <c r="BE230" s="29"/>
    </row>
    <row r="231" spans="4:57" x14ac:dyDescent="0.25">
      <c r="D231" s="23"/>
      <c r="E231" s="23"/>
      <c r="F231" s="23"/>
      <c r="I231" s="23"/>
      <c r="J231" s="23"/>
      <c r="K231" s="23"/>
      <c r="L231" s="29"/>
      <c r="M231" s="29"/>
      <c r="N231" s="29"/>
      <c r="O231" s="29"/>
      <c r="P231" s="29"/>
      <c r="Q231" s="29"/>
      <c r="R231" s="29"/>
      <c r="T231" s="29"/>
      <c r="AG231" s="29"/>
      <c r="AX231" s="29"/>
      <c r="AY231" s="60"/>
      <c r="AZ231" s="34"/>
      <c r="BA231" s="29"/>
      <c r="BB231" s="29"/>
      <c r="BC231" s="29"/>
      <c r="BD231" s="34"/>
      <c r="BE231" s="29"/>
    </row>
    <row r="232" spans="4:57" x14ac:dyDescent="0.25">
      <c r="D232" s="23"/>
      <c r="E232" s="23"/>
      <c r="F232" s="23"/>
      <c r="I232" s="23"/>
      <c r="J232" s="23"/>
      <c r="K232" s="23"/>
      <c r="L232" s="29"/>
      <c r="M232" s="29"/>
      <c r="N232" s="29"/>
      <c r="O232" s="29"/>
      <c r="P232" s="29"/>
      <c r="Q232" s="29"/>
      <c r="R232" s="29"/>
      <c r="T232" s="29"/>
      <c r="AG232" s="29"/>
      <c r="AX232" s="29"/>
      <c r="AY232" s="60"/>
      <c r="AZ232" s="34"/>
      <c r="BA232" s="29"/>
      <c r="BB232" s="29"/>
      <c r="BC232" s="29"/>
      <c r="BD232" s="34"/>
      <c r="BE232" s="29"/>
    </row>
    <row r="233" spans="4:57" x14ac:dyDescent="0.25">
      <c r="D233" s="23"/>
      <c r="E233" s="23"/>
      <c r="F233" s="23"/>
      <c r="I233" s="23"/>
      <c r="J233" s="23"/>
      <c r="K233" s="23"/>
      <c r="L233" s="29"/>
      <c r="M233" s="29"/>
      <c r="N233" s="29"/>
      <c r="O233" s="29"/>
      <c r="P233" s="29"/>
      <c r="Q233" s="29"/>
      <c r="R233" s="29"/>
      <c r="T233" s="29"/>
      <c r="AG233" s="29"/>
      <c r="AX233" s="29"/>
      <c r="AY233" s="60"/>
      <c r="AZ233" s="34"/>
      <c r="BA233" s="29"/>
      <c r="BB233" s="29"/>
      <c r="BC233" s="29"/>
      <c r="BD233" s="34"/>
      <c r="BE233" s="29"/>
    </row>
    <row r="234" spans="4:57" x14ac:dyDescent="0.25">
      <c r="D234" s="23"/>
      <c r="E234" s="23"/>
      <c r="F234" s="23"/>
      <c r="I234" s="23"/>
      <c r="J234" s="23"/>
      <c r="K234" s="23"/>
      <c r="L234" s="29"/>
      <c r="M234" s="29"/>
      <c r="N234" s="29"/>
      <c r="O234" s="29"/>
      <c r="P234" s="29"/>
      <c r="Q234" s="29"/>
      <c r="R234" s="29"/>
      <c r="T234" s="29"/>
      <c r="AG234" s="29"/>
      <c r="AX234" s="29"/>
      <c r="AY234" s="60"/>
      <c r="AZ234" s="34"/>
      <c r="BA234" s="29"/>
      <c r="BB234" s="29"/>
      <c r="BC234" s="29"/>
      <c r="BD234" s="34"/>
      <c r="BE234" s="29"/>
    </row>
    <row r="235" spans="4:57" x14ac:dyDescent="0.25">
      <c r="D235" s="23"/>
      <c r="E235" s="23"/>
      <c r="F235" s="23"/>
      <c r="I235" s="23"/>
      <c r="J235" s="23"/>
      <c r="K235" s="23"/>
      <c r="L235" s="29"/>
      <c r="M235" s="29"/>
      <c r="N235" s="29"/>
      <c r="O235" s="29"/>
      <c r="P235" s="29"/>
      <c r="Q235" s="29"/>
      <c r="R235" s="29"/>
      <c r="T235" s="29"/>
      <c r="AG235" s="29"/>
      <c r="AX235" s="29"/>
      <c r="AY235" s="60"/>
      <c r="AZ235" s="34"/>
      <c r="BA235" s="29"/>
      <c r="BB235" s="29"/>
      <c r="BC235" s="29"/>
      <c r="BD235" s="34"/>
      <c r="BE235" s="29"/>
    </row>
    <row r="236" spans="4:57" x14ac:dyDescent="0.25">
      <c r="D236" s="23"/>
      <c r="E236" s="23"/>
      <c r="F236" s="23"/>
      <c r="I236" s="23"/>
      <c r="J236" s="23"/>
      <c r="K236" s="23"/>
      <c r="L236" s="29"/>
      <c r="M236" s="29"/>
      <c r="N236" s="29"/>
      <c r="O236" s="29"/>
      <c r="P236" s="29"/>
      <c r="Q236" s="29"/>
      <c r="R236" s="29"/>
      <c r="T236" s="29"/>
      <c r="AG236" s="29"/>
      <c r="AX236" s="29"/>
      <c r="AY236" s="60"/>
      <c r="AZ236" s="34"/>
      <c r="BA236" s="29"/>
      <c r="BB236" s="29"/>
      <c r="BC236" s="29"/>
      <c r="BD236" s="34"/>
      <c r="BE236" s="29"/>
    </row>
    <row r="237" spans="4:57" x14ac:dyDescent="0.25">
      <c r="D237" s="23"/>
      <c r="E237" s="23"/>
      <c r="F237" s="23"/>
      <c r="I237" s="23"/>
      <c r="J237" s="23"/>
      <c r="K237" s="23"/>
      <c r="L237" s="29"/>
      <c r="M237" s="29"/>
      <c r="N237" s="29"/>
      <c r="O237" s="29"/>
      <c r="P237" s="29"/>
      <c r="Q237" s="29"/>
      <c r="R237" s="29"/>
      <c r="T237" s="29"/>
      <c r="AG237" s="29"/>
      <c r="AX237" s="29"/>
      <c r="AY237" s="60"/>
      <c r="AZ237" s="34"/>
      <c r="BA237" s="29"/>
      <c r="BB237" s="29"/>
      <c r="BC237" s="29"/>
      <c r="BD237" s="34"/>
      <c r="BE237" s="29"/>
    </row>
    <row r="238" spans="4:57" x14ac:dyDescent="0.25">
      <c r="D238" s="23"/>
      <c r="E238" s="23"/>
      <c r="F238" s="23"/>
      <c r="I238" s="23"/>
      <c r="J238" s="23"/>
      <c r="K238" s="23"/>
      <c r="L238" s="29"/>
      <c r="M238" s="29"/>
      <c r="N238" s="29"/>
      <c r="O238" s="29"/>
      <c r="P238" s="29"/>
      <c r="Q238" s="29"/>
      <c r="R238" s="29"/>
      <c r="T238" s="29"/>
      <c r="AG238" s="29"/>
      <c r="AX238" s="29"/>
      <c r="AY238" s="60"/>
      <c r="AZ238" s="34"/>
      <c r="BA238" s="29"/>
      <c r="BB238" s="29"/>
      <c r="BC238" s="29"/>
      <c r="BD238" s="34"/>
      <c r="BE238" s="29"/>
    </row>
    <row r="239" spans="4:57" x14ac:dyDescent="0.25">
      <c r="D239" s="23"/>
      <c r="E239" s="23"/>
      <c r="F239" s="23"/>
      <c r="I239" s="23"/>
      <c r="J239" s="23"/>
      <c r="K239" s="23"/>
      <c r="L239" s="29"/>
      <c r="M239" s="29"/>
      <c r="N239" s="29"/>
      <c r="O239" s="29"/>
      <c r="P239" s="29"/>
      <c r="Q239" s="29"/>
      <c r="R239" s="29"/>
      <c r="T239" s="29"/>
      <c r="AG239" s="29"/>
      <c r="AX239" s="29"/>
      <c r="AY239" s="60"/>
      <c r="AZ239" s="34"/>
      <c r="BA239" s="29"/>
      <c r="BB239" s="29"/>
      <c r="BC239" s="29"/>
      <c r="BD239" s="34"/>
      <c r="BE239" s="29"/>
    </row>
    <row r="240" spans="4:57" x14ac:dyDescent="0.25">
      <c r="D240" s="23"/>
      <c r="E240" s="23"/>
      <c r="F240" s="23"/>
      <c r="I240" s="23"/>
      <c r="J240" s="23"/>
      <c r="K240" s="23"/>
      <c r="L240" s="29"/>
      <c r="M240" s="29"/>
      <c r="N240" s="29"/>
      <c r="O240" s="29"/>
      <c r="P240" s="29"/>
      <c r="Q240" s="29"/>
      <c r="R240" s="29"/>
      <c r="T240" s="29"/>
      <c r="AG240" s="29"/>
      <c r="AX240" s="29"/>
      <c r="AY240" s="60"/>
      <c r="AZ240" s="34"/>
      <c r="BA240" s="29"/>
      <c r="BB240" s="29"/>
      <c r="BC240" s="29"/>
      <c r="BD240" s="34"/>
      <c r="BE240" s="29"/>
    </row>
    <row r="241" spans="4:57" x14ac:dyDescent="0.25">
      <c r="D241" s="23"/>
      <c r="E241" s="23"/>
      <c r="F241" s="23"/>
      <c r="I241" s="23"/>
      <c r="J241" s="23"/>
      <c r="K241" s="23"/>
      <c r="L241" s="29"/>
      <c r="M241" s="29"/>
      <c r="N241" s="29"/>
      <c r="O241" s="29"/>
      <c r="P241" s="29"/>
      <c r="Q241" s="29"/>
      <c r="R241" s="29"/>
      <c r="T241" s="29"/>
      <c r="AG241" s="29"/>
      <c r="AX241" s="29"/>
      <c r="AY241" s="60"/>
      <c r="AZ241" s="34"/>
      <c r="BA241" s="29"/>
      <c r="BB241" s="29"/>
      <c r="BC241" s="29"/>
      <c r="BD241" s="34"/>
      <c r="BE241" s="29"/>
    </row>
    <row r="242" spans="4:57" x14ac:dyDescent="0.25">
      <c r="D242" s="23"/>
      <c r="E242" s="23"/>
      <c r="F242" s="23"/>
      <c r="I242" s="23"/>
      <c r="J242" s="23"/>
      <c r="K242" s="23"/>
      <c r="L242" s="29"/>
      <c r="M242" s="29"/>
      <c r="N242" s="29"/>
      <c r="O242" s="29"/>
      <c r="P242" s="29"/>
      <c r="Q242" s="29"/>
      <c r="R242" s="29"/>
      <c r="T242" s="29"/>
      <c r="AG242" s="29"/>
      <c r="AX242" s="29"/>
      <c r="AY242" s="60"/>
      <c r="AZ242" s="34"/>
      <c r="BA242" s="29"/>
      <c r="BB242" s="29"/>
      <c r="BC242" s="29"/>
      <c r="BD242" s="34"/>
      <c r="BE242" s="29"/>
    </row>
    <row r="243" spans="4:57" x14ac:dyDescent="0.25">
      <c r="D243" s="23"/>
      <c r="E243" s="23"/>
      <c r="F243" s="23"/>
      <c r="I243" s="23"/>
      <c r="J243" s="23"/>
      <c r="K243" s="23"/>
      <c r="L243" s="29"/>
      <c r="M243" s="29"/>
      <c r="N243" s="29"/>
      <c r="O243" s="29"/>
      <c r="P243" s="29"/>
      <c r="Q243" s="29"/>
      <c r="R243" s="29"/>
      <c r="T243" s="29"/>
      <c r="AG243" s="29"/>
      <c r="AX243" s="29"/>
      <c r="AY243" s="60"/>
      <c r="AZ243" s="34"/>
      <c r="BA243" s="29"/>
      <c r="BB243" s="29"/>
      <c r="BC243" s="29"/>
      <c r="BD243" s="34"/>
      <c r="BE243" s="29"/>
    </row>
    <row r="244" spans="4:57" x14ac:dyDescent="0.25">
      <c r="D244" s="23"/>
      <c r="E244" s="23"/>
      <c r="F244" s="23"/>
      <c r="I244" s="23"/>
      <c r="J244" s="23"/>
      <c r="K244" s="23"/>
      <c r="L244" s="29"/>
      <c r="M244" s="29"/>
      <c r="N244" s="29"/>
      <c r="O244" s="29"/>
      <c r="P244" s="29"/>
      <c r="Q244" s="29"/>
      <c r="R244" s="29"/>
      <c r="T244" s="29"/>
      <c r="AG244" s="29"/>
      <c r="AX244" s="29"/>
      <c r="AY244" s="60"/>
      <c r="AZ244" s="34"/>
      <c r="BA244" s="29"/>
      <c r="BB244" s="29"/>
      <c r="BC244" s="29"/>
      <c r="BD244" s="34"/>
      <c r="BE244" s="29"/>
    </row>
    <row r="245" spans="4:57" x14ac:dyDescent="0.25">
      <c r="D245" s="23"/>
      <c r="E245" s="23"/>
      <c r="F245" s="23"/>
      <c r="I245" s="23"/>
      <c r="J245" s="23"/>
      <c r="K245" s="23"/>
      <c r="L245" s="29"/>
      <c r="M245" s="29"/>
      <c r="N245" s="29"/>
      <c r="O245" s="29"/>
      <c r="P245" s="29"/>
      <c r="Q245" s="29"/>
      <c r="R245" s="29"/>
      <c r="T245" s="29"/>
      <c r="AG245" s="29"/>
      <c r="AX245" s="29"/>
      <c r="AY245" s="60"/>
      <c r="AZ245" s="34"/>
      <c r="BA245" s="29"/>
      <c r="BB245" s="29"/>
      <c r="BC245" s="29"/>
      <c r="BD245" s="34"/>
      <c r="BE245" s="29"/>
    </row>
    <row r="246" spans="4:57" x14ac:dyDescent="0.25">
      <c r="D246" s="23"/>
      <c r="E246" s="23"/>
      <c r="F246" s="23"/>
      <c r="I246" s="23"/>
      <c r="J246" s="23"/>
      <c r="K246" s="23"/>
      <c r="L246" s="29"/>
      <c r="M246" s="29"/>
      <c r="N246" s="29"/>
      <c r="O246" s="29"/>
      <c r="P246" s="29"/>
      <c r="Q246" s="29"/>
      <c r="R246" s="29"/>
      <c r="T246" s="29"/>
      <c r="AG246" s="29"/>
      <c r="AX246" s="29"/>
      <c r="AY246" s="60"/>
      <c r="AZ246" s="34"/>
      <c r="BA246" s="29"/>
      <c r="BB246" s="29"/>
      <c r="BC246" s="29"/>
      <c r="BD246" s="34"/>
      <c r="BE246" s="29"/>
    </row>
    <row r="247" spans="4:57" x14ac:dyDescent="0.25">
      <c r="D247" s="23"/>
      <c r="E247" s="23"/>
      <c r="F247" s="23"/>
      <c r="I247" s="23"/>
      <c r="J247" s="23"/>
      <c r="K247" s="23"/>
      <c r="L247" s="29"/>
      <c r="M247" s="29"/>
      <c r="N247" s="29"/>
      <c r="O247" s="29"/>
      <c r="P247" s="29"/>
      <c r="Q247" s="29"/>
      <c r="R247" s="29"/>
      <c r="T247" s="29"/>
      <c r="AG247" s="29"/>
      <c r="AX247" s="29"/>
      <c r="AY247" s="60"/>
      <c r="AZ247" s="34"/>
      <c r="BA247" s="29"/>
      <c r="BB247" s="29"/>
      <c r="BC247" s="29"/>
      <c r="BD247" s="34"/>
      <c r="BE247" s="29"/>
    </row>
    <row r="248" spans="4:57" x14ac:dyDescent="0.25">
      <c r="D248" s="23"/>
      <c r="E248" s="23"/>
      <c r="F248" s="23"/>
      <c r="I248" s="23"/>
      <c r="J248" s="23"/>
      <c r="K248" s="23"/>
      <c r="L248" s="29"/>
      <c r="M248" s="29"/>
      <c r="N248" s="29"/>
      <c r="O248" s="29"/>
      <c r="P248" s="29"/>
      <c r="Q248" s="29"/>
      <c r="R248" s="29"/>
      <c r="T248" s="29"/>
      <c r="AG248" s="29"/>
      <c r="AX248" s="29"/>
      <c r="AY248" s="60"/>
      <c r="AZ248" s="34"/>
      <c r="BA248" s="29"/>
      <c r="BB248" s="29"/>
      <c r="BC248" s="29"/>
      <c r="BD248" s="34"/>
      <c r="BE248" s="29"/>
    </row>
    <row r="249" spans="4:57" x14ac:dyDescent="0.25">
      <c r="D249" s="23"/>
      <c r="E249" s="23"/>
      <c r="F249" s="23"/>
      <c r="I249" s="23"/>
      <c r="J249" s="23"/>
      <c r="K249" s="23"/>
      <c r="L249" s="29"/>
      <c r="M249" s="29"/>
      <c r="N249" s="29"/>
      <c r="O249" s="29"/>
      <c r="P249" s="29"/>
      <c r="Q249" s="29"/>
      <c r="R249" s="29"/>
      <c r="T249" s="29"/>
      <c r="AG249" s="29"/>
      <c r="AX249" s="29"/>
      <c r="AY249" s="60"/>
      <c r="AZ249" s="34"/>
      <c r="BA249" s="29"/>
      <c r="BB249" s="29"/>
      <c r="BC249" s="29"/>
      <c r="BD249" s="34"/>
      <c r="BE249" s="29"/>
    </row>
    <row r="250" spans="4:57" x14ac:dyDescent="0.25">
      <c r="D250" s="23"/>
      <c r="E250" s="23"/>
      <c r="F250" s="23"/>
      <c r="I250" s="23"/>
      <c r="J250" s="23"/>
      <c r="K250" s="23"/>
      <c r="L250" s="29"/>
      <c r="M250" s="29"/>
      <c r="N250" s="29"/>
      <c r="O250" s="29"/>
      <c r="P250" s="29"/>
      <c r="Q250" s="29"/>
      <c r="R250" s="29"/>
      <c r="T250" s="29"/>
      <c r="AG250" s="29"/>
      <c r="AX250" s="29"/>
      <c r="AY250" s="60"/>
      <c r="AZ250" s="34"/>
      <c r="BA250" s="29"/>
      <c r="BB250" s="29"/>
      <c r="BC250" s="29"/>
      <c r="BD250" s="34"/>
      <c r="BE250" s="29"/>
    </row>
    <row r="251" spans="4:57" x14ac:dyDescent="0.25">
      <c r="D251" s="23"/>
      <c r="E251" s="23"/>
      <c r="F251" s="23"/>
      <c r="I251" s="23"/>
      <c r="J251" s="23"/>
      <c r="K251" s="23"/>
      <c r="L251" s="29"/>
      <c r="M251" s="29"/>
      <c r="N251" s="29"/>
      <c r="O251" s="29"/>
      <c r="P251" s="29"/>
      <c r="Q251" s="29"/>
      <c r="R251" s="29"/>
      <c r="T251" s="29"/>
      <c r="AG251" s="29"/>
      <c r="AX251" s="29"/>
      <c r="AY251" s="60"/>
      <c r="AZ251" s="34"/>
      <c r="BA251" s="29"/>
      <c r="BB251" s="29"/>
      <c r="BC251" s="29"/>
      <c r="BD251" s="34"/>
      <c r="BE251" s="29"/>
    </row>
    <row r="252" spans="4:57" x14ac:dyDescent="0.25">
      <c r="D252" s="23"/>
      <c r="E252" s="23"/>
      <c r="F252" s="23"/>
      <c r="I252" s="23"/>
      <c r="J252" s="23"/>
      <c r="K252" s="23"/>
      <c r="L252" s="29"/>
      <c r="M252" s="29"/>
      <c r="N252" s="29"/>
      <c r="O252" s="29"/>
      <c r="P252" s="29"/>
      <c r="Q252" s="29"/>
      <c r="R252" s="29"/>
      <c r="T252" s="29"/>
      <c r="AG252" s="29"/>
      <c r="AX252" s="29"/>
      <c r="AY252" s="60"/>
      <c r="AZ252" s="34"/>
      <c r="BA252" s="29"/>
      <c r="BB252" s="29"/>
      <c r="BC252" s="29"/>
      <c r="BD252" s="34"/>
      <c r="BE252" s="29"/>
    </row>
    <row r="253" spans="4:57" x14ac:dyDescent="0.25">
      <c r="D253" s="23"/>
      <c r="E253" s="23"/>
      <c r="F253" s="23"/>
      <c r="I253" s="23"/>
      <c r="J253" s="23"/>
      <c r="K253" s="23"/>
      <c r="L253" s="29"/>
      <c r="M253" s="29"/>
      <c r="N253" s="29"/>
      <c r="O253" s="29"/>
      <c r="P253" s="29"/>
      <c r="Q253" s="29"/>
      <c r="R253" s="29"/>
      <c r="T253" s="29"/>
      <c r="AG253" s="29"/>
      <c r="AX253" s="29"/>
      <c r="AY253" s="60"/>
      <c r="AZ253" s="34"/>
      <c r="BA253" s="29"/>
      <c r="BB253" s="29"/>
      <c r="BC253" s="29"/>
      <c r="BD253" s="34"/>
      <c r="BE253" s="29"/>
    </row>
    <row r="254" spans="4:57" x14ac:dyDescent="0.25">
      <c r="D254" s="23"/>
      <c r="E254" s="23"/>
      <c r="F254" s="23"/>
      <c r="I254" s="23"/>
      <c r="J254" s="23"/>
      <c r="K254" s="23"/>
      <c r="L254" s="29"/>
      <c r="M254" s="29"/>
      <c r="N254" s="29"/>
      <c r="O254" s="29"/>
      <c r="P254" s="29"/>
      <c r="Q254" s="29"/>
      <c r="R254" s="29"/>
      <c r="T254" s="29"/>
      <c r="AG254" s="29"/>
      <c r="AX254" s="29"/>
      <c r="AY254" s="60"/>
      <c r="AZ254" s="34"/>
      <c r="BA254" s="29"/>
      <c r="BB254" s="29"/>
      <c r="BC254" s="29"/>
      <c r="BD254" s="34"/>
      <c r="BE254" s="29"/>
    </row>
    <row r="255" spans="4:57" x14ac:dyDescent="0.25">
      <c r="D255" s="23"/>
      <c r="E255" s="23"/>
      <c r="F255" s="23"/>
      <c r="I255" s="23"/>
      <c r="J255" s="23"/>
      <c r="K255" s="23"/>
      <c r="L255" s="29"/>
      <c r="M255" s="29"/>
      <c r="N255" s="29"/>
      <c r="O255" s="29"/>
      <c r="P255" s="29"/>
      <c r="Q255" s="29"/>
      <c r="R255" s="29"/>
      <c r="T255" s="29"/>
      <c r="AG255" s="29"/>
      <c r="AX255" s="29"/>
      <c r="AY255" s="60"/>
      <c r="AZ255" s="34"/>
      <c r="BA255" s="29"/>
      <c r="BB255" s="29"/>
      <c r="BC255" s="29"/>
      <c r="BD255" s="34"/>
      <c r="BE255" s="29"/>
    </row>
    <row r="256" spans="4:57" x14ac:dyDescent="0.25">
      <c r="D256" s="23"/>
      <c r="E256" s="23"/>
      <c r="F256" s="23"/>
      <c r="I256" s="23"/>
      <c r="J256" s="23"/>
      <c r="K256" s="23"/>
      <c r="L256" s="29"/>
      <c r="M256" s="29"/>
      <c r="N256" s="29"/>
      <c r="O256" s="29"/>
      <c r="P256" s="29"/>
      <c r="Q256" s="29"/>
      <c r="R256" s="29"/>
      <c r="T256" s="29"/>
      <c r="AG256" s="29"/>
      <c r="AX256" s="29"/>
      <c r="AY256" s="60"/>
      <c r="AZ256" s="34"/>
      <c r="BA256" s="29"/>
      <c r="BB256" s="29"/>
      <c r="BC256" s="29"/>
      <c r="BD256" s="34"/>
      <c r="BE256" s="29"/>
    </row>
    <row r="257" spans="4:57" x14ac:dyDescent="0.25">
      <c r="D257" s="23"/>
      <c r="E257" s="23"/>
      <c r="F257" s="23"/>
      <c r="I257" s="23"/>
      <c r="J257" s="23"/>
      <c r="K257" s="23"/>
      <c r="L257" s="29"/>
      <c r="M257" s="29"/>
      <c r="N257" s="29"/>
      <c r="O257" s="29"/>
      <c r="P257" s="29"/>
      <c r="Q257" s="29"/>
      <c r="R257" s="29"/>
      <c r="T257" s="29"/>
      <c r="AG257" s="29"/>
      <c r="AX257" s="29"/>
      <c r="AY257" s="60"/>
      <c r="AZ257" s="34"/>
      <c r="BA257" s="29"/>
      <c r="BB257" s="29"/>
      <c r="BC257" s="29"/>
      <c r="BD257" s="34"/>
      <c r="BE257" s="29"/>
    </row>
    <row r="258" spans="4:57" x14ac:dyDescent="0.25">
      <c r="D258" s="23"/>
      <c r="E258" s="23"/>
      <c r="F258" s="23"/>
      <c r="I258" s="23"/>
      <c r="J258" s="23"/>
      <c r="K258" s="23"/>
      <c r="L258" s="29"/>
      <c r="M258" s="29"/>
      <c r="N258" s="29"/>
      <c r="O258" s="29"/>
      <c r="P258" s="29"/>
      <c r="Q258" s="29"/>
      <c r="R258" s="29"/>
      <c r="T258" s="29"/>
      <c r="AG258" s="29"/>
      <c r="AX258" s="29"/>
      <c r="AY258" s="60"/>
      <c r="AZ258" s="34"/>
      <c r="BA258" s="29"/>
      <c r="BB258" s="29"/>
      <c r="BC258" s="29"/>
      <c r="BD258" s="34"/>
      <c r="BE258" s="29"/>
    </row>
    <row r="259" spans="4:57" x14ac:dyDescent="0.25">
      <c r="D259" s="23"/>
      <c r="E259" s="23"/>
      <c r="F259" s="23"/>
      <c r="I259" s="23"/>
      <c r="J259" s="23"/>
      <c r="K259" s="23"/>
      <c r="L259" s="29"/>
      <c r="M259" s="29"/>
      <c r="N259" s="29"/>
      <c r="O259" s="29"/>
      <c r="P259" s="29"/>
      <c r="Q259" s="29"/>
      <c r="R259" s="29"/>
      <c r="T259" s="29"/>
      <c r="AG259" s="29"/>
      <c r="AX259" s="29"/>
      <c r="AY259" s="60"/>
      <c r="AZ259" s="34"/>
      <c r="BA259" s="29"/>
      <c r="BB259" s="29"/>
      <c r="BC259" s="29"/>
      <c r="BD259" s="34"/>
      <c r="BE259" s="29"/>
    </row>
    <row r="260" spans="4:57" x14ac:dyDescent="0.25">
      <c r="D260" s="23"/>
      <c r="E260" s="23"/>
      <c r="F260" s="23"/>
      <c r="I260" s="23"/>
      <c r="J260" s="23"/>
      <c r="K260" s="23"/>
      <c r="L260" s="29"/>
      <c r="M260" s="29"/>
      <c r="N260" s="29"/>
      <c r="O260" s="29"/>
      <c r="P260" s="29"/>
      <c r="Q260" s="29"/>
      <c r="R260" s="29"/>
      <c r="T260" s="29"/>
      <c r="AG260" s="29"/>
      <c r="AX260" s="29"/>
      <c r="AY260" s="60"/>
      <c r="AZ260" s="34"/>
      <c r="BA260" s="29"/>
      <c r="BB260" s="29"/>
      <c r="BC260" s="29"/>
      <c r="BD260" s="34"/>
      <c r="BE260" s="29"/>
    </row>
    <row r="261" spans="4:57" x14ac:dyDescent="0.25">
      <c r="D261" s="23"/>
      <c r="E261" s="23"/>
      <c r="F261" s="23"/>
      <c r="I261" s="23"/>
      <c r="J261" s="23"/>
      <c r="K261" s="23"/>
      <c r="L261" s="29"/>
      <c r="M261" s="29"/>
      <c r="N261" s="29"/>
      <c r="O261" s="29"/>
      <c r="P261" s="29"/>
      <c r="Q261" s="29"/>
      <c r="R261" s="29"/>
      <c r="T261" s="29"/>
      <c r="AG261" s="29"/>
      <c r="AX261" s="29"/>
      <c r="AY261" s="60"/>
      <c r="AZ261" s="34"/>
      <c r="BA261" s="29"/>
      <c r="BB261" s="29"/>
      <c r="BC261" s="29"/>
      <c r="BD261" s="34"/>
      <c r="BE261" s="29"/>
    </row>
    <row r="262" spans="4:57" x14ac:dyDescent="0.25">
      <c r="D262" s="23"/>
      <c r="E262" s="23"/>
      <c r="F262" s="23"/>
      <c r="I262" s="23"/>
      <c r="J262" s="23"/>
      <c r="K262" s="23"/>
      <c r="L262" s="29"/>
      <c r="M262" s="29"/>
      <c r="N262" s="29"/>
      <c r="O262" s="29"/>
      <c r="P262" s="29"/>
      <c r="Q262" s="29"/>
      <c r="R262" s="29"/>
      <c r="T262" s="29"/>
      <c r="AG262" s="29"/>
      <c r="AX262" s="29"/>
      <c r="AY262" s="60"/>
      <c r="AZ262" s="34"/>
      <c r="BA262" s="29"/>
      <c r="BB262" s="29"/>
      <c r="BC262" s="29"/>
      <c r="BD262" s="34"/>
      <c r="BE262" s="29"/>
    </row>
    <row r="263" spans="4:57" x14ac:dyDescent="0.25">
      <c r="D263" s="23"/>
      <c r="E263" s="23"/>
      <c r="F263" s="23"/>
      <c r="I263" s="23"/>
      <c r="J263" s="23"/>
      <c r="K263" s="23"/>
      <c r="L263" s="29"/>
      <c r="M263" s="29"/>
      <c r="N263" s="29"/>
      <c r="O263" s="29"/>
      <c r="P263" s="29"/>
      <c r="Q263" s="29"/>
      <c r="R263" s="29"/>
      <c r="T263" s="29"/>
      <c r="AG263" s="29"/>
      <c r="AX263" s="29"/>
      <c r="AY263" s="60"/>
      <c r="AZ263" s="34"/>
      <c r="BA263" s="29"/>
      <c r="BB263" s="29"/>
      <c r="BC263" s="29"/>
      <c r="BD263" s="34"/>
      <c r="BE263" s="29"/>
    </row>
    <row r="264" spans="4:57" x14ac:dyDescent="0.25">
      <c r="D264" s="23"/>
      <c r="E264" s="23"/>
      <c r="F264" s="23"/>
      <c r="I264" s="23"/>
      <c r="J264" s="23"/>
      <c r="K264" s="23"/>
      <c r="L264" s="29"/>
      <c r="M264" s="29"/>
      <c r="N264" s="29"/>
      <c r="O264" s="29"/>
      <c r="P264" s="29"/>
      <c r="Q264" s="29"/>
      <c r="R264" s="29"/>
      <c r="T264" s="29"/>
      <c r="AG264" s="29"/>
      <c r="AX264" s="29"/>
      <c r="AY264" s="60"/>
      <c r="AZ264" s="34"/>
      <c r="BA264" s="29"/>
      <c r="BB264" s="29"/>
      <c r="BC264" s="29"/>
      <c r="BD264" s="34"/>
      <c r="BE264" s="29"/>
    </row>
    <row r="265" spans="4:57" x14ac:dyDescent="0.25">
      <c r="D265" s="23"/>
      <c r="E265" s="23"/>
      <c r="F265" s="23"/>
      <c r="I265" s="23"/>
      <c r="J265" s="23"/>
      <c r="K265" s="23"/>
      <c r="L265" s="29"/>
      <c r="M265" s="29"/>
      <c r="N265" s="29"/>
      <c r="O265" s="29"/>
      <c r="P265" s="29"/>
      <c r="Q265" s="29"/>
      <c r="R265" s="29"/>
      <c r="T265" s="29"/>
      <c r="AG265" s="29"/>
      <c r="AX265" s="29"/>
      <c r="AY265" s="60"/>
      <c r="AZ265" s="34"/>
      <c r="BA265" s="29"/>
      <c r="BB265" s="29"/>
      <c r="BC265" s="29"/>
      <c r="BD265" s="34"/>
      <c r="BE265" s="29"/>
    </row>
    <row r="266" spans="4:57" x14ac:dyDescent="0.25">
      <c r="D266" s="23"/>
      <c r="E266" s="23"/>
      <c r="F266" s="23"/>
      <c r="I266" s="23"/>
      <c r="J266" s="23"/>
      <c r="K266" s="23"/>
      <c r="L266" s="29"/>
      <c r="M266" s="29"/>
      <c r="N266" s="29"/>
      <c r="O266" s="29"/>
      <c r="P266" s="29"/>
      <c r="Q266" s="29"/>
      <c r="R266" s="29"/>
      <c r="T266" s="29"/>
      <c r="AG266" s="29"/>
    </row>
    <row r="267" spans="4:57" x14ac:dyDescent="0.25">
      <c r="D267" s="23"/>
      <c r="E267" s="23"/>
      <c r="F267" s="23"/>
      <c r="I267" s="23"/>
      <c r="J267" s="23"/>
      <c r="K267" s="23"/>
      <c r="L267" s="29"/>
      <c r="M267" s="29"/>
      <c r="N267" s="29"/>
      <c r="O267" s="29"/>
      <c r="P267" s="29"/>
      <c r="Q267" s="29"/>
      <c r="R267" s="29"/>
      <c r="T267" s="29"/>
      <c r="AG267" s="29"/>
      <c r="AX267" s="29"/>
      <c r="AY267" s="60"/>
      <c r="AZ267" s="34"/>
      <c r="BA267" s="29"/>
      <c r="BB267" s="29"/>
      <c r="BC267" s="29"/>
      <c r="BD267" s="34"/>
      <c r="BE267" s="29"/>
    </row>
    <row r="268" spans="4:57" x14ac:dyDescent="0.25">
      <c r="D268" s="23"/>
      <c r="E268" s="23"/>
      <c r="F268" s="23"/>
      <c r="I268" s="23"/>
      <c r="J268" s="23"/>
      <c r="K268" s="23"/>
      <c r="AX268" s="29"/>
      <c r="AY268" s="60"/>
      <c r="AZ268" s="34"/>
      <c r="BA268" s="29"/>
      <c r="BB268" s="29"/>
      <c r="BC268" s="29"/>
      <c r="BD268" s="34"/>
      <c r="BE268" s="29"/>
    </row>
    <row r="269" spans="4:57" x14ac:dyDescent="0.25">
      <c r="D269" s="23"/>
      <c r="E269" s="23"/>
      <c r="F269" s="23"/>
      <c r="I269" s="23"/>
      <c r="J269" s="23"/>
      <c r="K269" s="23"/>
      <c r="L269" s="29"/>
      <c r="M269" s="29"/>
      <c r="N269" s="29"/>
      <c r="O269" s="29"/>
      <c r="P269" s="29"/>
      <c r="Q269" s="29"/>
      <c r="R269" s="29"/>
      <c r="T269" s="29"/>
      <c r="AG269" s="29"/>
      <c r="AX269" s="29"/>
      <c r="AY269" s="60"/>
      <c r="AZ269" s="34"/>
      <c r="BA269" s="29"/>
      <c r="BB269" s="29"/>
      <c r="BC269" s="29"/>
      <c r="BD269" s="34"/>
      <c r="BE269" s="29"/>
    </row>
    <row r="270" spans="4:57" x14ac:dyDescent="0.25">
      <c r="D270" s="23"/>
      <c r="E270" s="23"/>
      <c r="F270" s="23"/>
      <c r="I270" s="23"/>
      <c r="J270" s="23"/>
      <c r="K270" s="23"/>
      <c r="L270" s="29"/>
      <c r="M270" s="29"/>
      <c r="N270" s="29"/>
      <c r="O270" s="29"/>
      <c r="P270" s="29"/>
      <c r="Q270" s="29"/>
      <c r="R270" s="29"/>
      <c r="T270" s="29"/>
      <c r="AG270" s="29"/>
      <c r="AX270" s="29"/>
      <c r="AY270" s="60"/>
      <c r="AZ270" s="34"/>
      <c r="BA270" s="29"/>
      <c r="BB270" s="29"/>
      <c r="BC270" s="29"/>
      <c r="BD270" s="34"/>
      <c r="BE270" s="29"/>
    </row>
    <row r="271" spans="4:57" x14ac:dyDescent="0.25">
      <c r="D271" s="23"/>
      <c r="E271" s="23"/>
      <c r="F271" s="23"/>
      <c r="I271" s="23"/>
      <c r="J271" s="23"/>
      <c r="K271" s="23"/>
      <c r="L271" s="29"/>
      <c r="M271" s="29"/>
      <c r="N271" s="29"/>
      <c r="O271" s="29"/>
      <c r="P271" s="29"/>
      <c r="Q271" s="29"/>
      <c r="R271" s="29"/>
      <c r="T271" s="29"/>
      <c r="AG271" s="29"/>
      <c r="AX271" s="29"/>
      <c r="AY271" s="60"/>
      <c r="AZ271" s="34"/>
      <c r="BA271" s="29"/>
      <c r="BB271" s="29"/>
      <c r="BC271" s="29"/>
      <c r="BD271" s="34"/>
      <c r="BE271" s="29"/>
    </row>
    <row r="272" spans="4:57" x14ac:dyDescent="0.25">
      <c r="D272" s="23"/>
      <c r="E272" s="23"/>
      <c r="F272" s="23"/>
      <c r="I272" s="23"/>
      <c r="J272" s="23"/>
      <c r="K272" s="23"/>
      <c r="L272" s="29"/>
      <c r="M272" s="29"/>
      <c r="N272" s="29"/>
      <c r="O272" s="29"/>
      <c r="P272" s="29"/>
      <c r="Q272" s="29"/>
      <c r="R272" s="29"/>
      <c r="T272" s="29"/>
      <c r="AG272" s="29"/>
      <c r="AX272" s="29"/>
      <c r="AY272" s="60"/>
      <c r="AZ272" s="34"/>
      <c r="BA272" s="29"/>
      <c r="BB272" s="29"/>
      <c r="BC272" s="29"/>
      <c r="BD272" s="34"/>
      <c r="BE272" s="29"/>
    </row>
    <row r="273" spans="4:57" x14ac:dyDescent="0.25">
      <c r="D273" s="23"/>
      <c r="E273" s="23"/>
      <c r="F273" s="23"/>
      <c r="I273" s="23"/>
      <c r="J273" s="23"/>
      <c r="K273" s="23"/>
      <c r="L273" s="29"/>
      <c r="M273" s="29"/>
      <c r="N273" s="29"/>
      <c r="O273" s="29"/>
      <c r="P273" s="29"/>
      <c r="Q273" s="29"/>
      <c r="R273" s="29"/>
      <c r="T273" s="29"/>
      <c r="AG273" s="29"/>
      <c r="AX273" s="29"/>
      <c r="AY273" s="60"/>
      <c r="AZ273" s="34"/>
      <c r="BA273" s="29"/>
      <c r="BB273" s="29"/>
      <c r="BC273" s="29"/>
      <c r="BD273" s="34"/>
      <c r="BE273" s="29"/>
    </row>
    <row r="274" spans="4:57" x14ac:dyDescent="0.25">
      <c r="D274" s="23"/>
      <c r="E274" s="23"/>
      <c r="F274" s="23"/>
      <c r="I274" s="23"/>
      <c r="J274" s="23"/>
      <c r="K274" s="23"/>
      <c r="L274" s="29"/>
      <c r="M274" s="29"/>
      <c r="N274" s="29"/>
      <c r="O274" s="29"/>
      <c r="P274" s="29"/>
      <c r="Q274" s="29"/>
      <c r="R274" s="29"/>
      <c r="T274" s="29"/>
      <c r="AG274" s="29"/>
      <c r="AX274" s="29"/>
      <c r="AY274" s="60"/>
      <c r="AZ274" s="34"/>
      <c r="BA274" s="29"/>
      <c r="BB274" s="29"/>
      <c r="BC274" s="29"/>
      <c r="BD274" s="34"/>
      <c r="BE274" s="29"/>
    </row>
    <row r="275" spans="4:57" x14ac:dyDescent="0.25">
      <c r="D275" s="23"/>
      <c r="E275" s="23"/>
      <c r="F275" s="23"/>
      <c r="I275" s="23"/>
      <c r="J275" s="23"/>
      <c r="K275" s="23"/>
      <c r="L275" s="29"/>
      <c r="M275" s="29"/>
      <c r="N275" s="29"/>
      <c r="O275" s="29"/>
      <c r="P275" s="29"/>
      <c r="Q275" s="29"/>
      <c r="R275" s="29"/>
      <c r="T275" s="29"/>
      <c r="AG275" s="29"/>
      <c r="AX275" s="29"/>
      <c r="AY275" s="60"/>
      <c r="AZ275" s="34"/>
      <c r="BA275" s="29"/>
      <c r="BB275" s="29"/>
      <c r="BC275" s="29"/>
      <c r="BD275" s="34"/>
      <c r="BE275" s="29"/>
    </row>
    <row r="276" spans="4:57" x14ac:dyDescent="0.25">
      <c r="D276" s="23"/>
      <c r="E276" s="23"/>
      <c r="F276" s="23"/>
      <c r="I276" s="23"/>
      <c r="J276" s="23"/>
      <c r="L276" s="29"/>
      <c r="M276" s="29"/>
      <c r="N276" s="29"/>
      <c r="O276" s="29"/>
      <c r="P276" s="29"/>
      <c r="Q276" s="29"/>
      <c r="R276" s="29"/>
      <c r="T276" s="29"/>
      <c r="AG276" s="29"/>
      <c r="AX276" s="29"/>
      <c r="AY276" s="60"/>
      <c r="AZ276" s="34"/>
      <c r="BA276" s="29"/>
      <c r="BB276" s="29"/>
      <c r="BC276" s="29"/>
      <c r="BD276" s="34"/>
      <c r="BE276" s="29"/>
    </row>
    <row r="277" spans="4:57" x14ac:dyDescent="0.25">
      <c r="D277" s="23"/>
      <c r="E277" s="23"/>
      <c r="F277" s="23"/>
      <c r="I277" s="23"/>
      <c r="J277" s="23"/>
      <c r="K277" s="28"/>
      <c r="L277" s="29"/>
      <c r="M277" s="29"/>
      <c r="N277" s="29"/>
      <c r="O277" s="29"/>
      <c r="P277" s="29"/>
      <c r="Q277" s="29"/>
      <c r="R277" s="29"/>
      <c r="T277" s="29"/>
      <c r="AG277" s="29"/>
      <c r="AX277" s="29"/>
      <c r="AY277" s="60"/>
      <c r="AZ277" s="34"/>
      <c r="BA277" s="29"/>
      <c r="BB277" s="29"/>
      <c r="BC277" s="29"/>
      <c r="BD277" s="34"/>
      <c r="BE277" s="29"/>
    </row>
    <row r="278" spans="4:57" x14ac:dyDescent="0.25">
      <c r="D278" s="23"/>
      <c r="E278" s="23"/>
      <c r="F278" s="23"/>
      <c r="I278" s="23"/>
      <c r="J278" s="23"/>
      <c r="K278" s="28"/>
      <c r="L278" s="29"/>
      <c r="M278" s="29"/>
      <c r="N278" s="29"/>
      <c r="O278" s="29"/>
      <c r="P278" s="29"/>
      <c r="Q278" s="29"/>
      <c r="R278" s="29"/>
      <c r="T278" s="29"/>
      <c r="AG278" s="29"/>
      <c r="AX278" s="29"/>
      <c r="AY278" s="60"/>
      <c r="AZ278" s="34"/>
      <c r="BA278" s="29"/>
      <c r="BB278" s="29"/>
      <c r="BC278" s="29"/>
      <c r="BD278" s="34"/>
      <c r="BE278" s="29"/>
    </row>
    <row r="279" spans="4:57" x14ac:dyDescent="0.25">
      <c r="D279" s="23"/>
      <c r="E279" s="23"/>
      <c r="F279" s="23"/>
      <c r="I279" s="23"/>
      <c r="J279" s="23"/>
      <c r="K279" s="28"/>
      <c r="L279" s="29"/>
      <c r="M279" s="29"/>
      <c r="N279" s="29"/>
      <c r="O279" s="29"/>
      <c r="P279" s="29"/>
      <c r="Q279" s="29"/>
      <c r="R279" s="29"/>
      <c r="T279" s="29"/>
      <c r="AG279" s="29"/>
      <c r="AX279" s="29"/>
      <c r="AY279" s="60"/>
      <c r="AZ279" s="34"/>
      <c r="BA279" s="29"/>
      <c r="BB279" s="29"/>
      <c r="BC279" s="29"/>
      <c r="BD279" s="34"/>
      <c r="BE279" s="29"/>
    </row>
    <row r="280" spans="4:57" x14ac:dyDescent="0.25">
      <c r="D280" s="23"/>
      <c r="E280" s="23"/>
      <c r="F280" s="23"/>
      <c r="I280" s="23"/>
      <c r="J280" s="23"/>
      <c r="K280" s="28"/>
      <c r="L280" s="29"/>
      <c r="M280" s="29"/>
      <c r="N280" s="29"/>
      <c r="O280" s="29"/>
      <c r="P280" s="29"/>
      <c r="Q280" s="29"/>
      <c r="R280" s="29"/>
      <c r="T280" s="29"/>
      <c r="AG280" s="29"/>
      <c r="AX280" s="29"/>
      <c r="AY280" s="60"/>
      <c r="AZ280" s="34"/>
      <c r="BA280" s="29"/>
      <c r="BB280" s="29"/>
      <c r="BC280" s="29"/>
      <c r="BD280" s="34"/>
      <c r="BE280" s="29"/>
    </row>
    <row r="281" spans="4:57" x14ac:dyDescent="0.25">
      <c r="D281" s="23"/>
      <c r="E281" s="23"/>
      <c r="F281" s="23"/>
      <c r="I281" s="23"/>
      <c r="J281" s="23"/>
      <c r="K281" s="28"/>
      <c r="L281" s="29"/>
      <c r="M281" s="29"/>
      <c r="N281" s="29"/>
      <c r="O281" s="29"/>
      <c r="P281" s="29"/>
      <c r="Q281" s="29"/>
      <c r="R281" s="29"/>
      <c r="T281" s="29"/>
      <c r="AG281" s="29"/>
      <c r="AX281" s="29"/>
      <c r="AY281" s="60"/>
      <c r="AZ281" s="34"/>
      <c r="BA281" s="29"/>
      <c r="BB281" s="29"/>
      <c r="BC281" s="29"/>
      <c r="BD281" s="34"/>
      <c r="BE281" s="29"/>
    </row>
    <row r="282" spans="4:57" x14ac:dyDescent="0.25">
      <c r="D282" s="23"/>
      <c r="E282" s="23"/>
      <c r="F282" s="23"/>
      <c r="I282" s="23"/>
      <c r="J282" s="23"/>
      <c r="K282" s="28"/>
      <c r="L282" s="29"/>
      <c r="M282" s="29"/>
      <c r="N282" s="29"/>
      <c r="O282" s="29"/>
      <c r="P282" s="29"/>
      <c r="Q282" s="29"/>
      <c r="R282" s="29"/>
      <c r="T282" s="29"/>
      <c r="AG282" s="29"/>
      <c r="AX282" s="29"/>
      <c r="AY282" s="60"/>
      <c r="AZ282" s="34"/>
      <c r="BA282" s="29"/>
      <c r="BB282" s="29"/>
      <c r="BC282" s="29"/>
      <c r="BD282" s="34"/>
      <c r="BE282" s="29"/>
    </row>
    <row r="283" spans="4:57" x14ac:dyDescent="0.25">
      <c r="D283" s="23"/>
      <c r="E283" s="23"/>
      <c r="F283" s="23"/>
      <c r="I283" s="23"/>
      <c r="J283" s="23"/>
      <c r="K283" s="28"/>
      <c r="L283" s="29"/>
      <c r="M283" s="29"/>
      <c r="N283" s="29"/>
      <c r="O283" s="29"/>
      <c r="P283" s="29"/>
      <c r="Q283" s="29"/>
      <c r="R283" s="29"/>
      <c r="T283" s="29"/>
      <c r="AG283" s="29"/>
      <c r="AX283" s="29"/>
      <c r="AY283" s="60"/>
      <c r="AZ283" s="34"/>
      <c r="BA283" s="29"/>
      <c r="BB283" s="29"/>
      <c r="BC283" s="29"/>
      <c r="BD283" s="34"/>
      <c r="BE283" s="29"/>
    </row>
    <row r="284" spans="4:57" x14ac:dyDescent="0.25">
      <c r="D284" s="23"/>
      <c r="E284" s="23"/>
      <c r="F284" s="23"/>
      <c r="I284" s="23"/>
      <c r="J284" s="23"/>
      <c r="K284" s="28"/>
      <c r="L284" s="29"/>
      <c r="M284" s="29"/>
      <c r="N284" s="29"/>
      <c r="O284" s="29"/>
      <c r="P284" s="29"/>
      <c r="Q284" s="29"/>
      <c r="R284" s="29"/>
      <c r="T284" s="29"/>
      <c r="AG284" s="29"/>
      <c r="AX284" s="29"/>
      <c r="AY284" s="60"/>
      <c r="AZ284" s="34"/>
      <c r="BA284" s="29"/>
      <c r="BB284" s="29"/>
      <c r="BC284" s="29"/>
      <c r="BD284" s="34"/>
      <c r="BE284" s="29"/>
    </row>
    <row r="285" spans="4:57" x14ac:dyDescent="0.25">
      <c r="D285" s="23"/>
      <c r="E285" s="23"/>
      <c r="F285" s="23"/>
      <c r="I285" s="23"/>
      <c r="J285" s="23"/>
      <c r="K285" s="28"/>
      <c r="L285" s="29"/>
      <c r="M285" s="29"/>
      <c r="N285" s="29"/>
      <c r="O285" s="29"/>
      <c r="P285" s="29"/>
      <c r="Q285" s="29"/>
      <c r="R285" s="29"/>
      <c r="T285" s="29"/>
      <c r="AG285" s="29"/>
      <c r="AX285" s="29"/>
      <c r="AY285" s="60"/>
      <c r="AZ285" s="34"/>
      <c r="BA285" s="29"/>
      <c r="BB285" s="29"/>
      <c r="BC285" s="29"/>
      <c r="BD285" s="34"/>
      <c r="BE285" s="29"/>
    </row>
    <row r="286" spans="4:57" x14ac:dyDescent="0.25">
      <c r="D286" s="23"/>
      <c r="E286" s="23"/>
      <c r="F286" s="23"/>
      <c r="I286" s="23"/>
      <c r="J286" s="23"/>
      <c r="K286" s="28"/>
      <c r="L286" s="29"/>
      <c r="M286" s="29"/>
      <c r="N286" s="29"/>
      <c r="O286" s="29"/>
      <c r="P286" s="29"/>
      <c r="Q286" s="29"/>
      <c r="R286" s="29"/>
      <c r="T286" s="29"/>
      <c r="AG286" s="29"/>
      <c r="AX286" s="29"/>
      <c r="AY286" s="60"/>
      <c r="AZ286" s="34"/>
      <c r="BA286" s="29"/>
      <c r="BB286" s="29"/>
      <c r="BC286" s="29"/>
      <c r="BD286" s="34"/>
      <c r="BE286" s="29"/>
    </row>
    <row r="287" spans="4:57" x14ac:dyDescent="0.25">
      <c r="D287" s="23"/>
      <c r="E287" s="23"/>
      <c r="F287" s="23"/>
      <c r="I287" s="23"/>
      <c r="J287" s="23"/>
      <c r="K287" s="28"/>
      <c r="L287" s="29"/>
      <c r="M287" s="29"/>
      <c r="N287" s="29"/>
      <c r="O287" s="29"/>
      <c r="P287" s="29"/>
      <c r="Q287" s="29"/>
      <c r="R287" s="29"/>
      <c r="T287" s="29"/>
      <c r="AG287" s="29"/>
      <c r="AX287" s="29"/>
      <c r="AY287" s="60"/>
      <c r="AZ287" s="34"/>
      <c r="BA287" s="29"/>
      <c r="BB287" s="29"/>
      <c r="BC287" s="29"/>
      <c r="BD287" s="34"/>
      <c r="BE287" s="29"/>
    </row>
    <row r="288" spans="4:57" x14ac:dyDescent="0.25">
      <c r="D288" s="23"/>
      <c r="E288" s="23"/>
      <c r="F288" s="23"/>
      <c r="I288" s="23"/>
      <c r="J288" s="23"/>
      <c r="K288" s="28"/>
      <c r="L288" s="29"/>
      <c r="M288" s="29"/>
      <c r="N288" s="29"/>
      <c r="O288" s="29"/>
      <c r="P288" s="29"/>
      <c r="Q288" s="29"/>
      <c r="R288" s="29"/>
      <c r="T288" s="29"/>
      <c r="AG288" s="29"/>
      <c r="AX288" s="29"/>
      <c r="AY288" s="60"/>
      <c r="AZ288" s="34"/>
      <c r="BA288" s="29"/>
      <c r="BB288" s="29"/>
      <c r="BC288" s="29"/>
      <c r="BD288" s="34"/>
      <c r="BE288" s="29"/>
    </row>
    <row r="289" spans="4:57" x14ac:dyDescent="0.25">
      <c r="D289" s="23"/>
      <c r="E289" s="23"/>
      <c r="F289" s="23"/>
      <c r="I289" s="23"/>
      <c r="J289" s="23"/>
      <c r="K289" s="28"/>
      <c r="L289" s="29"/>
      <c r="M289" s="29"/>
      <c r="N289" s="29"/>
      <c r="O289" s="29"/>
      <c r="P289" s="29"/>
      <c r="Q289" s="29"/>
      <c r="R289" s="29"/>
      <c r="T289" s="29"/>
      <c r="AG289" s="29"/>
      <c r="AX289" s="29"/>
      <c r="AY289" s="60"/>
      <c r="AZ289" s="34"/>
      <c r="BA289" s="29"/>
      <c r="BB289" s="29"/>
      <c r="BC289" s="29"/>
      <c r="BD289" s="34"/>
      <c r="BE289" s="29"/>
    </row>
    <row r="290" spans="4:57" x14ac:dyDescent="0.25">
      <c r="D290" s="23"/>
      <c r="E290" s="23"/>
      <c r="F290" s="23"/>
      <c r="I290" s="23"/>
      <c r="J290" s="23"/>
      <c r="K290" s="28"/>
      <c r="L290" s="29"/>
      <c r="M290" s="29"/>
      <c r="N290" s="29"/>
      <c r="O290" s="29"/>
      <c r="P290" s="29"/>
      <c r="Q290" s="29"/>
      <c r="R290" s="29"/>
      <c r="T290" s="29"/>
      <c r="AG290" s="29"/>
      <c r="AX290" s="29"/>
      <c r="AY290" s="60"/>
      <c r="AZ290" s="34"/>
      <c r="BA290" s="29"/>
      <c r="BB290" s="29"/>
      <c r="BC290" s="29"/>
      <c r="BD290" s="34"/>
      <c r="BE290" s="29"/>
    </row>
    <row r="291" spans="4:57" x14ac:dyDescent="0.25">
      <c r="D291" s="23"/>
      <c r="E291" s="23"/>
      <c r="F291" s="23"/>
      <c r="I291" s="23"/>
      <c r="J291" s="23"/>
      <c r="K291" s="28"/>
      <c r="L291" s="29"/>
      <c r="M291" s="29"/>
      <c r="N291" s="29"/>
      <c r="O291" s="29"/>
      <c r="P291" s="29"/>
      <c r="Q291" s="29"/>
      <c r="R291" s="29"/>
      <c r="T291" s="29"/>
      <c r="AG291" s="29"/>
      <c r="AX291" s="29"/>
      <c r="AY291" s="60"/>
      <c r="AZ291" s="34"/>
      <c r="BA291" s="29"/>
      <c r="BB291" s="29"/>
      <c r="BC291" s="29"/>
      <c r="BD291" s="34"/>
      <c r="BE291" s="29"/>
    </row>
    <row r="292" spans="4:57" x14ac:dyDescent="0.25">
      <c r="D292" s="23"/>
      <c r="E292" s="23"/>
      <c r="F292" s="23"/>
      <c r="I292" s="23"/>
      <c r="J292" s="23"/>
      <c r="K292" s="28"/>
      <c r="L292" s="29"/>
      <c r="M292" s="29"/>
      <c r="N292" s="29"/>
      <c r="O292" s="29"/>
      <c r="P292" s="29"/>
      <c r="Q292" s="29"/>
      <c r="R292" s="29"/>
      <c r="T292" s="29"/>
      <c r="AG292" s="29"/>
      <c r="AX292" s="29"/>
      <c r="AY292" s="60"/>
      <c r="AZ292" s="34"/>
      <c r="BA292" s="29"/>
      <c r="BB292" s="29"/>
      <c r="BC292" s="29"/>
      <c r="BD292" s="34"/>
      <c r="BE292" s="29"/>
    </row>
    <row r="293" spans="4:57" x14ac:dyDescent="0.25">
      <c r="D293" s="23"/>
      <c r="E293" s="23"/>
      <c r="F293" s="23"/>
      <c r="I293" s="23"/>
      <c r="J293" s="23"/>
      <c r="K293" s="28"/>
      <c r="L293" s="29"/>
      <c r="M293" s="29"/>
      <c r="N293" s="29"/>
      <c r="O293" s="29"/>
      <c r="P293" s="29"/>
      <c r="Q293" s="29"/>
      <c r="R293" s="29"/>
      <c r="T293" s="29"/>
      <c r="AG293" s="29"/>
      <c r="AX293" s="29"/>
      <c r="AY293" s="60"/>
      <c r="AZ293" s="34"/>
      <c r="BA293" s="29"/>
      <c r="BB293" s="29"/>
      <c r="BC293" s="29"/>
      <c r="BD293" s="34"/>
      <c r="BE293" s="29"/>
    </row>
    <row r="294" spans="4:57" x14ac:dyDescent="0.25">
      <c r="D294" s="23"/>
      <c r="E294" s="23"/>
      <c r="F294" s="23"/>
      <c r="I294" s="23"/>
      <c r="J294" s="23"/>
      <c r="K294" s="28"/>
      <c r="L294" s="29"/>
      <c r="M294" s="29"/>
      <c r="N294" s="29"/>
      <c r="O294" s="29"/>
      <c r="P294" s="29"/>
      <c r="Q294" s="29"/>
      <c r="R294" s="29"/>
      <c r="T294" s="29"/>
      <c r="AG294" s="29"/>
      <c r="AX294" s="29"/>
      <c r="AY294" s="60"/>
      <c r="AZ294" s="34"/>
      <c r="BA294" s="29"/>
      <c r="BB294" s="29"/>
      <c r="BC294" s="29"/>
      <c r="BD294" s="34"/>
      <c r="BE294" s="29"/>
    </row>
    <row r="295" spans="4:57" x14ac:dyDescent="0.25">
      <c r="D295" s="23"/>
      <c r="E295" s="23"/>
      <c r="F295" s="23"/>
      <c r="I295" s="23"/>
      <c r="J295" s="23"/>
      <c r="K295" s="28"/>
      <c r="L295" s="29"/>
      <c r="M295" s="29"/>
      <c r="N295" s="29"/>
      <c r="O295" s="29"/>
      <c r="P295" s="29"/>
      <c r="Q295" s="29"/>
      <c r="R295" s="29"/>
      <c r="T295" s="29"/>
      <c r="AG295" s="29"/>
      <c r="AX295" s="29"/>
      <c r="AY295" s="60"/>
      <c r="AZ295" s="34"/>
      <c r="BA295" s="29"/>
      <c r="BB295" s="29"/>
      <c r="BC295" s="29"/>
      <c r="BD295" s="34"/>
      <c r="BE295" s="29"/>
    </row>
    <row r="296" spans="4:57" x14ac:dyDescent="0.25">
      <c r="D296" s="23"/>
      <c r="E296" s="23"/>
      <c r="F296" s="23"/>
      <c r="I296" s="23"/>
      <c r="J296" s="23"/>
      <c r="K296" s="28"/>
      <c r="L296" s="29"/>
      <c r="M296" s="29"/>
      <c r="N296" s="29"/>
      <c r="O296" s="29"/>
      <c r="P296" s="29"/>
      <c r="Q296" s="29"/>
      <c r="R296" s="29"/>
      <c r="T296" s="29"/>
      <c r="AG296" s="29"/>
      <c r="AX296" s="29"/>
      <c r="AY296" s="60"/>
      <c r="AZ296" s="34"/>
      <c r="BA296" s="29"/>
      <c r="BB296" s="29"/>
      <c r="BC296" s="29"/>
      <c r="BD296" s="34"/>
      <c r="BE296" s="29"/>
    </row>
    <row r="297" spans="4:57" x14ac:dyDescent="0.25">
      <c r="D297" s="23"/>
      <c r="E297" s="23"/>
      <c r="F297" s="23"/>
      <c r="I297" s="23"/>
      <c r="J297" s="23"/>
      <c r="K297" s="28"/>
      <c r="L297" s="29"/>
      <c r="M297" s="29"/>
      <c r="N297" s="29"/>
      <c r="O297" s="29"/>
      <c r="P297" s="29"/>
      <c r="Q297" s="29"/>
      <c r="R297" s="29"/>
      <c r="T297" s="29"/>
      <c r="AG297" s="29"/>
      <c r="AX297" s="29"/>
      <c r="AY297" s="60"/>
      <c r="AZ297" s="34"/>
      <c r="BA297" s="29"/>
      <c r="BB297" s="29"/>
      <c r="BC297" s="29"/>
      <c r="BD297" s="34"/>
      <c r="BE297" s="29"/>
    </row>
    <row r="298" spans="4:57" x14ac:dyDescent="0.25">
      <c r="D298" s="23"/>
      <c r="E298" s="23"/>
      <c r="F298" s="23"/>
      <c r="I298" s="23"/>
      <c r="J298" s="23"/>
      <c r="K298" s="28"/>
      <c r="L298" s="29"/>
      <c r="M298" s="29"/>
      <c r="N298" s="29"/>
      <c r="O298" s="29"/>
      <c r="P298" s="29"/>
      <c r="Q298" s="29"/>
      <c r="R298" s="29"/>
      <c r="T298" s="29"/>
      <c r="AG298" s="29"/>
      <c r="AX298" s="29"/>
      <c r="AY298" s="60"/>
      <c r="AZ298" s="34"/>
      <c r="BA298" s="29"/>
      <c r="BB298" s="29"/>
      <c r="BC298" s="29"/>
      <c r="BD298" s="34"/>
      <c r="BE298" s="29"/>
    </row>
    <row r="299" spans="4:57" x14ac:dyDescent="0.25">
      <c r="D299" s="23"/>
      <c r="E299" s="23"/>
      <c r="F299" s="23"/>
      <c r="I299" s="23"/>
      <c r="J299" s="23"/>
      <c r="K299" s="28"/>
      <c r="L299" s="29"/>
      <c r="M299" s="29"/>
      <c r="N299" s="29"/>
      <c r="O299" s="29"/>
      <c r="P299" s="29"/>
      <c r="Q299" s="29"/>
      <c r="R299" s="29"/>
      <c r="T299" s="29"/>
      <c r="AG299" s="29"/>
      <c r="AX299" s="29"/>
      <c r="AY299" s="60"/>
      <c r="AZ299" s="34"/>
      <c r="BA299" s="29"/>
      <c r="BB299" s="29"/>
      <c r="BC299" s="29"/>
      <c r="BD299" s="34"/>
      <c r="BE299" s="29"/>
    </row>
    <row r="300" spans="4:57" x14ac:dyDescent="0.25">
      <c r="D300" s="23"/>
      <c r="E300" s="23"/>
      <c r="F300" s="23"/>
      <c r="I300" s="23"/>
      <c r="J300" s="23"/>
      <c r="K300" s="28"/>
      <c r="L300" s="29"/>
      <c r="M300" s="29"/>
      <c r="N300" s="29"/>
      <c r="O300" s="29"/>
      <c r="P300" s="29"/>
      <c r="Q300" s="29"/>
      <c r="R300" s="29"/>
      <c r="T300" s="29"/>
      <c r="AG300" s="29"/>
      <c r="AX300" s="29"/>
      <c r="AY300" s="60"/>
      <c r="AZ300" s="34"/>
      <c r="BA300" s="29"/>
      <c r="BB300" s="29"/>
      <c r="BC300" s="29"/>
      <c r="BD300" s="34"/>
      <c r="BE300" s="29"/>
    </row>
    <row r="301" spans="4:57" x14ac:dyDescent="0.25">
      <c r="D301" s="23"/>
      <c r="E301" s="23"/>
      <c r="F301" s="23"/>
      <c r="I301" s="23"/>
      <c r="J301" s="23"/>
      <c r="K301" s="28"/>
      <c r="L301" s="29"/>
      <c r="M301" s="29"/>
      <c r="N301" s="29"/>
      <c r="O301" s="29"/>
      <c r="P301" s="29"/>
      <c r="Q301" s="29"/>
      <c r="R301" s="29"/>
      <c r="T301" s="29"/>
      <c r="AG301" s="29"/>
      <c r="AX301" s="29"/>
      <c r="AY301" s="60"/>
      <c r="AZ301" s="34"/>
      <c r="BA301" s="29"/>
      <c r="BB301" s="29"/>
      <c r="BC301" s="29"/>
      <c r="BD301" s="34"/>
      <c r="BE301" s="29"/>
    </row>
    <row r="302" spans="4:57" x14ac:dyDescent="0.25">
      <c r="D302" s="23"/>
      <c r="E302" s="23"/>
      <c r="F302" s="23"/>
      <c r="I302" s="23"/>
      <c r="J302" s="23"/>
      <c r="K302" s="28"/>
      <c r="L302" s="29"/>
      <c r="M302" s="29"/>
      <c r="N302" s="29"/>
      <c r="O302" s="29"/>
      <c r="P302" s="29"/>
      <c r="Q302" s="29"/>
      <c r="R302" s="29"/>
      <c r="T302" s="29"/>
      <c r="AG302" s="29"/>
      <c r="AX302" s="29"/>
      <c r="AY302" s="60"/>
      <c r="AZ302" s="34"/>
      <c r="BA302" s="29"/>
      <c r="BB302" s="29"/>
      <c r="BC302" s="29"/>
      <c r="BD302" s="34"/>
      <c r="BE302" s="29"/>
    </row>
    <row r="303" spans="4:57" x14ac:dyDescent="0.25">
      <c r="D303" s="23"/>
      <c r="E303" s="23"/>
      <c r="F303" s="23"/>
      <c r="I303" s="23"/>
      <c r="J303" s="23"/>
      <c r="K303" s="28"/>
      <c r="L303" s="29"/>
      <c r="M303" s="29"/>
      <c r="N303" s="29"/>
      <c r="O303" s="29"/>
      <c r="P303" s="29"/>
      <c r="Q303" s="29"/>
      <c r="R303" s="29"/>
      <c r="T303" s="29"/>
      <c r="AG303" s="29"/>
      <c r="AX303" s="29"/>
      <c r="AY303" s="60"/>
      <c r="AZ303" s="34"/>
      <c r="BA303" s="29"/>
      <c r="BB303" s="29"/>
      <c r="BC303" s="29"/>
      <c r="BD303" s="34"/>
      <c r="BE303" s="29"/>
    </row>
    <row r="304" spans="4:57" x14ac:dyDescent="0.25">
      <c r="D304" s="23"/>
      <c r="E304" s="23"/>
      <c r="F304" s="23"/>
      <c r="I304" s="23"/>
      <c r="J304" s="23"/>
      <c r="K304" s="28"/>
      <c r="L304" s="29"/>
      <c r="M304" s="29"/>
      <c r="N304" s="29"/>
      <c r="O304" s="29"/>
      <c r="P304" s="29"/>
      <c r="Q304" s="29"/>
      <c r="R304" s="29"/>
      <c r="T304" s="29"/>
      <c r="AG304" s="29"/>
      <c r="AX304" s="29"/>
      <c r="AY304" s="60"/>
      <c r="AZ304" s="34"/>
      <c r="BA304" s="29"/>
      <c r="BB304" s="29"/>
      <c r="BC304" s="29"/>
      <c r="BD304" s="34"/>
      <c r="BE304" s="29"/>
    </row>
    <row r="305" spans="4:57" x14ac:dyDescent="0.25">
      <c r="D305" s="23"/>
      <c r="E305" s="23"/>
      <c r="F305" s="23"/>
      <c r="I305" s="23"/>
      <c r="J305" s="23"/>
      <c r="K305" s="28"/>
      <c r="L305" s="29"/>
      <c r="M305" s="29"/>
      <c r="N305" s="29"/>
      <c r="O305" s="29"/>
      <c r="P305" s="29"/>
      <c r="Q305" s="29"/>
      <c r="R305" s="29"/>
      <c r="T305" s="29"/>
      <c r="AG305" s="29"/>
      <c r="AX305" s="29"/>
      <c r="AY305" s="60"/>
      <c r="AZ305" s="34"/>
      <c r="BA305" s="29"/>
      <c r="BB305" s="29"/>
      <c r="BC305" s="29"/>
      <c r="BD305" s="34"/>
      <c r="BE305" s="29"/>
    </row>
    <row r="306" spans="4:57" x14ac:dyDescent="0.25">
      <c r="D306" s="23"/>
      <c r="E306" s="23"/>
      <c r="F306" s="23"/>
      <c r="I306" s="23"/>
      <c r="J306" s="23"/>
      <c r="K306" s="28"/>
      <c r="L306" s="29"/>
      <c r="M306" s="29"/>
      <c r="N306" s="29"/>
      <c r="O306" s="29"/>
      <c r="P306" s="29"/>
      <c r="Q306" s="29"/>
      <c r="R306" s="29"/>
      <c r="T306" s="29"/>
      <c r="AG306" s="29"/>
      <c r="AX306" s="29"/>
      <c r="AY306" s="60"/>
      <c r="AZ306" s="34"/>
      <c r="BA306" s="29"/>
      <c r="BB306" s="29"/>
      <c r="BC306" s="29"/>
      <c r="BD306" s="34"/>
      <c r="BE306" s="29"/>
    </row>
    <row r="307" spans="4:57" x14ac:dyDescent="0.25">
      <c r="D307" s="23"/>
      <c r="E307" s="23"/>
      <c r="F307" s="23"/>
      <c r="I307" s="23"/>
      <c r="J307" s="23"/>
      <c r="K307" s="28"/>
      <c r="L307" s="29"/>
      <c r="M307" s="29"/>
      <c r="N307" s="29"/>
      <c r="O307" s="29"/>
      <c r="P307" s="29"/>
      <c r="Q307" s="29"/>
      <c r="R307" s="29"/>
      <c r="T307" s="29"/>
      <c r="AG307" s="29"/>
      <c r="AX307" s="29"/>
      <c r="AY307" s="60"/>
      <c r="AZ307" s="34"/>
      <c r="BA307" s="29"/>
      <c r="BB307" s="29"/>
      <c r="BC307" s="29"/>
      <c r="BD307" s="34"/>
      <c r="BE307" s="29"/>
    </row>
    <row r="308" spans="4:57" x14ac:dyDescent="0.25">
      <c r="D308" s="23"/>
      <c r="E308" s="23"/>
      <c r="F308" s="23"/>
      <c r="I308" s="23"/>
      <c r="J308" s="23"/>
      <c r="K308" s="28"/>
      <c r="L308" s="29"/>
      <c r="M308" s="29"/>
      <c r="N308" s="29"/>
      <c r="O308" s="29"/>
      <c r="P308" s="29"/>
      <c r="Q308" s="29"/>
      <c r="R308" s="29"/>
      <c r="T308" s="29"/>
      <c r="AG308" s="29"/>
      <c r="AX308" s="29"/>
      <c r="AY308" s="60"/>
      <c r="AZ308" s="34"/>
      <c r="BA308" s="29"/>
      <c r="BB308" s="29"/>
      <c r="BC308" s="29"/>
      <c r="BD308" s="34"/>
      <c r="BE308" s="29"/>
    </row>
    <row r="309" spans="4:57" x14ac:dyDescent="0.25">
      <c r="D309" s="23"/>
      <c r="E309" s="23"/>
      <c r="F309" s="23"/>
      <c r="I309" s="23"/>
      <c r="J309" s="23"/>
      <c r="K309" s="28"/>
      <c r="L309" s="29"/>
      <c r="M309" s="29"/>
      <c r="N309" s="29"/>
      <c r="O309" s="29"/>
      <c r="P309" s="29"/>
      <c r="Q309" s="29"/>
      <c r="R309" s="29"/>
      <c r="T309" s="29"/>
      <c r="AG309" s="29"/>
      <c r="AX309" s="29"/>
      <c r="AY309" s="60"/>
      <c r="AZ309" s="34"/>
      <c r="BA309" s="29"/>
      <c r="BB309" s="29"/>
      <c r="BC309" s="29"/>
      <c r="BD309" s="34"/>
      <c r="BE309" s="29"/>
    </row>
    <row r="310" spans="4:57" x14ac:dyDescent="0.25">
      <c r="D310" s="23"/>
      <c r="E310" s="23"/>
      <c r="F310" s="23"/>
      <c r="I310" s="23"/>
      <c r="J310" s="23"/>
      <c r="K310" s="28"/>
      <c r="L310" s="29"/>
      <c r="M310" s="29"/>
      <c r="N310" s="29"/>
      <c r="O310" s="29"/>
      <c r="P310" s="29"/>
      <c r="Q310" s="29"/>
      <c r="R310" s="29"/>
      <c r="T310" s="29"/>
      <c r="AG310" s="29"/>
      <c r="AX310" s="29"/>
      <c r="AY310" s="60"/>
      <c r="AZ310" s="34"/>
      <c r="BA310" s="29"/>
      <c r="BB310" s="29"/>
      <c r="BC310" s="29"/>
      <c r="BD310" s="34"/>
      <c r="BE310" s="29"/>
    </row>
    <row r="311" spans="4:57" x14ac:dyDescent="0.25">
      <c r="D311" s="23"/>
      <c r="E311" s="23"/>
      <c r="F311" s="23"/>
      <c r="I311" s="23"/>
      <c r="J311" s="23"/>
      <c r="K311" s="28"/>
      <c r="L311" s="29"/>
      <c r="M311" s="29"/>
      <c r="N311" s="29"/>
      <c r="O311" s="29"/>
      <c r="P311" s="29"/>
      <c r="Q311" s="29"/>
      <c r="R311" s="29"/>
      <c r="T311" s="29"/>
      <c r="AG311" s="29"/>
      <c r="AX311" s="29"/>
      <c r="AY311" s="60"/>
      <c r="AZ311" s="34"/>
      <c r="BA311" s="29"/>
      <c r="BB311" s="29"/>
      <c r="BC311" s="29"/>
      <c r="BD311" s="34"/>
      <c r="BE311" s="29"/>
    </row>
    <row r="312" spans="4:57" x14ac:dyDescent="0.25">
      <c r="D312" s="23"/>
      <c r="E312" s="23"/>
      <c r="F312" s="23"/>
      <c r="I312" s="23"/>
      <c r="J312" s="23"/>
      <c r="K312" s="28"/>
      <c r="L312" s="29"/>
      <c r="M312" s="29"/>
      <c r="N312" s="29"/>
      <c r="O312" s="29"/>
      <c r="P312" s="29"/>
      <c r="Q312" s="29"/>
      <c r="R312" s="29"/>
      <c r="T312" s="29"/>
      <c r="AG312" s="29"/>
      <c r="AX312" s="29"/>
      <c r="AY312" s="60"/>
      <c r="AZ312" s="34"/>
      <c r="BA312" s="29"/>
      <c r="BB312" s="29"/>
      <c r="BC312" s="29"/>
      <c r="BD312" s="34"/>
      <c r="BE312" s="29"/>
    </row>
    <row r="313" spans="4:57" x14ac:dyDescent="0.25">
      <c r="D313" s="23"/>
      <c r="E313" s="23"/>
      <c r="F313" s="23"/>
      <c r="I313" s="23"/>
      <c r="J313" s="23"/>
      <c r="K313" s="28"/>
      <c r="L313" s="29"/>
      <c r="M313" s="29"/>
      <c r="N313" s="29"/>
      <c r="O313" s="29"/>
      <c r="P313" s="29"/>
      <c r="Q313" s="29"/>
      <c r="R313" s="29"/>
      <c r="T313" s="29"/>
      <c r="AG313" s="29"/>
      <c r="AX313" s="29"/>
      <c r="AY313" s="60"/>
      <c r="AZ313" s="34"/>
      <c r="BA313" s="29"/>
      <c r="BB313" s="29"/>
      <c r="BC313" s="29"/>
      <c r="BD313" s="34"/>
      <c r="BE313" s="29"/>
    </row>
    <row r="314" spans="4:57" x14ac:dyDescent="0.25">
      <c r="D314" s="23"/>
      <c r="E314" s="23"/>
      <c r="F314" s="23"/>
      <c r="I314" s="23"/>
      <c r="J314" s="23"/>
      <c r="K314" s="28"/>
      <c r="L314" s="29"/>
      <c r="M314" s="29"/>
      <c r="N314" s="29"/>
      <c r="O314" s="29"/>
      <c r="P314" s="29"/>
      <c r="Q314" s="29"/>
      <c r="R314" s="29"/>
      <c r="T314" s="29"/>
      <c r="AG314" s="29"/>
      <c r="AX314" s="29"/>
      <c r="AY314" s="60"/>
      <c r="AZ314" s="34"/>
      <c r="BA314" s="29"/>
      <c r="BB314" s="29"/>
      <c r="BC314" s="29"/>
      <c r="BD314" s="34"/>
      <c r="BE314" s="29"/>
    </row>
    <row r="315" spans="4:57" x14ac:dyDescent="0.25">
      <c r="D315" s="23"/>
      <c r="E315" s="23"/>
      <c r="F315" s="23"/>
      <c r="I315" s="23"/>
      <c r="J315" s="23"/>
      <c r="K315" s="28"/>
      <c r="L315" s="29"/>
      <c r="M315" s="29"/>
      <c r="N315" s="29"/>
      <c r="O315" s="29"/>
      <c r="P315" s="29"/>
      <c r="Q315" s="29"/>
      <c r="R315" s="29"/>
      <c r="T315" s="29"/>
      <c r="AG315" s="29"/>
      <c r="AX315" s="29"/>
      <c r="AY315" s="60"/>
      <c r="AZ315" s="34"/>
      <c r="BA315" s="29"/>
      <c r="BB315" s="29"/>
      <c r="BC315" s="29"/>
      <c r="BD315" s="34"/>
      <c r="BE315" s="29"/>
    </row>
    <row r="316" spans="4:57" x14ac:dyDescent="0.25">
      <c r="D316" s="23"/>
      <c r="E316" s="23"/>
      <c r="F316" s="23"/>
      <c r="I316" s="23"/>
      <c r="J316" s="23"/>
      <c r="K316" s="28"/>
      <c r="L316" s="29"/>
      <c r="M316" s="29"/>
      <c r="N316" s="29"/>
      <c r="O316" s="29"/>
      <c r="P316" s="29"/>
      <c r="Q316" s="29"/>
      <c r="R316" s="29"/>
      <c r="T316" s="29"/>
      <c r="AG316" s="29"/>
      <c r="AX316" s="29"/>
      <c r="AY316" s="60"/>
      <c r="AZ316" s="34"/>
      <c r="BA316" s="29"/>
      <c r="BB316" s="29"/>
      <c r="BC316" s="29"/>
      <c r="BD316" s="34"/>
      <c r="BE316" s="29"/>
    </row>
    <row r="317" spans="4:57" x14ac:dyDescent="0.25">
      <c r="D317" s="23"/>
      <c r="E317" s="23"/>
      <c r="F317" s="23"/>
      <c r="I317" s="23"/>
      <c r="J317" s="23"/>
      <c r="K317" s="28"/>
      <c r="L317" s="29"/>
      <c r="M317" s="29"/>
      <c r="N317" s="29"/>
      <c r="O317" s="29"/>
      <c r="P317" s="29"/>
      <c r="Q317" s="29"/>
      <c r="R317" s="29"/>
      <c r="T317" s="29"/>
      <c r="AG317" s="29"/>
      <c r="AX317" s="29"/>
      <c r="AY317" s="60"/>
      <c r="AZ317" s="34"/>
      <c r="BA317" s="29"/>
      <c r="BB317" s="29"/>
      <c r="BC317" s="29"/>
      <c r="BD317" s="34"/>
      <c r="BE317" s="29"/>
    </row>
    <row r="318" spans="4:57" x14ac:dyDescent="0.25">
      <c r="D318" s="23"/>
      <c r="E318" s="23"/>
      <c r="F318" s="23"/>
      <c r="I318" s="23"/>
      <c r="J318" s="23"/>
      <c r="K318" s="28"/>
      <c r="L318" s="29"/>
      <c r="M318" s="29"/>
      <c r="N318" s="29"/>
      <c r="O318" s="29"/>
      <c r="P318" s="29"/>
      <c r="Q318" s="29"/>
      <c r="R318" s="29"/>
      <c r="T318" s="29"/>
      <c r="AG318" s="29"/>
      <c r="AX318" s="24"/>
      <c r="AY318" s="56"/>
      <c r="AZ318" s="28"/>
      <c r="BA318" s="29"/>
      <c r="BB318" s="24"/>
      <c r="BC318" s="24"/>
      <c r="BD318" s="28"/>
      <c r="BE318" s="24"/>
    </row>
    <row r="319" spans="4:57" x14ac:dyDescent="0.25">
      <c r="D319" s="23"/>
      <c r="E319" s="23"/>
      <c r="F319" s="23"/>
      <c r="I319" s="23"/>
      <c r="J319" s="23"/>
      <c r="K319" s="28"/>
      <c r="L319" s="29"/>
      <c r="M319" s="29"/>
      <c r="N319" s="29"/>
      <c r="O319" s="29"/>
      <c r="P319" s="29"/>
      <c r="Q319" s="29"/>
      <c r="R319" s="29"/>
      <c r="T319" s="29"/>
      <c r="AG319" s="29"/>
      <c r="AX319" s="61"/>
      <c r="AY319" s="56"/>
      <c r="AZ319" s="28"/>
      <c r="BA319" s="29"/>
      <c r="BB319" s="61"/>
      <c r="BC319" s="61"/>
      <c r="BD319" s="28"/>
      <c r="BE319" s="61"/>
    </row>
    <row r="320" spans="4:57" x14ac:dyDescent="0.25">
      <c r="D320" s="23"/>
      <c r="E320" s="23"/>
      <c r="F320" s="23"/>
      <c r="I320" s="23"/>
      <c r="J320" s="23"/>
      <c r="K320" s="28"/>
      <c r="L320" s="24"/>
      <c r="M320" s="24"/>
      <c r="N320" s="24"/>
      <c r="O320" s="24"/>
      <c r="P320" s="24"/>
      <c r="Q320" s="24"/>
      <c r="R320" s="24"/>
      <c r="T320" s="24"/>
      <c r="AG320" s="24"/>
      <c r="AX320" s="24"/>
      <c r="AY320" s="56"/>
      <c r="AZ320" s="28"/>
      <c r="BA320" s="29"/>
      <c r="BB320" s="24"/>
      <c r="BC320" s="24"/>
      <c r="BD320" s="28"/>
      <c r="BE320" s="24"/>
    </row>
    <row r="321" spans="4:33" x14ac:dyDescent="0.25">
      <c r="D321" s="23"/>
      <c r="E321" s="23"/>
      <c r="F321" s="23"/>
      <c r="I321" s="23"/>
      <c r="J321" s="23"/>
      <c r="K321" s="28"/>
      <c r="L321" s="61"/>
      <c r="M321" s="61"/>
      <c r="N321" s="61"/>
      <c r="O321" s="61"/>
      <c r="P321" s="61"/>
      <c r="Q321" s="61"/>
      <c r="R321" s="61"/>
      <c r="T321" s="61"/>
      <c r="AG321" s="61"/>
    </row>
    <row r="322" spans="4:33" x14ac:dyDescent="0.25">
      <c r="D322" s="23"/>
      <c r="E322" s="23"/>
      <c r="F322" s="23"/>
      <c r="I322" s="23"/>
      <c r="J322" s="23"/>
      <c r="K322" s="28"/>
      <c r="L322" s="24"/>
      <c r="M322" s="24"/>
      <c r="N322" s="24"/>
      <c r="O322" s="24"/>
      <c r="P322" s="24"/>
      <c r="Q322" s="24"/>
      <c r="R322" s="24"/>
      <c r="T322" s="24"/>
      <c r="AG322" s="24"/>
    </row>
    <row r="358" spans="4:57" x14ac:dyDescent="0.25">
      <c r="D358" s="23"/>
      <c r="E358" s="23"/>
      <c r="F358" s="23"/>
      <c r="I358" s="23"/>
      <c r="J358" s="23"/>
      <c r="K358" s="23"/>
      <c r="AX358" s="29"/>
      <c r="AY358" s="60"/>
      <c r="AZ358" s="34"/>
      <c r="BA358" s="29"/>
      <c r="BB358" s="29"/>
      <c r="BC358" s="29"/>
      <c r="BD358" s="34"/>
      <c r="BE358" s="29"/>
    </row>
    <row r="359" spans="4:57" x14ac:dyDescent="0.25">
      <c r="D359" s="23"/>
      <c r="E359" s="23"/>
      <c r="F359" s="23"/>
      <c r="I359" s="23"/>
      <c r="J359" s="23"/>
      <c r="K359" s="23"/>
      <c r="AX359" s="29"/>
      <c r="AY359" s="60"/>
      <c r="AZ359" s="34"/>
      <c r="BA359" s="29"/>
      <c r="BB359" s="29"/>
      <c r="BC359" s="29"/>
      <c r="BD359" s="34"/>
      <c r="BE359" s="29"/>
    </row>
    <row r="360" spans="4:57" x14ac:dyDescent="0.25">
      <c r="D360" s="23"/>
      <c r="E360" s="23"/>
      <c r="F360" s="23"/>
      <c r="I360" s="23"/>
      <c r="J360" s="23"/>
      <c r="K360" s="23"/>
      <c r="L360" s="29"/>
      <c r="M360" s="29"/>
      <c r="N360" s="29"/>
      <c r="O360" s="29"/>
      <c r="P360" s="29"/>
      <c r="Q360" s="29"/>
      <c r="R360" s="29"/>
      <c r="T360" s="29"/>
      <c r="AG360" s="29"/>
      <c r="AX360" s="29"/>
      <c r="AY360" s="60"/>
      <c r="AZ360" s="34"/>
      <c r="BA360" s="29"/>
      <c r="BB360" s="29"/>
      <c r="BC360" s="29"/>
      <c r="BD360" s="34"/>
      <c r="BE360" s="29"/>
    </row>
    <row r="361" spans="4:57" x14ac:dyDescent="0.25">
      <c r="D361" s="23"/>
      <c r="E361" s="23"/>
      <c r="F361" s="23"/>
      <c r="I361" s="23"/>
      <c r="J361" s="23"/>
      <c r="K361" s="23"/>
      <c r="L361" s="29"/>
      <c r="M361" s="29"/>
      <c r="N361" s="29"/>
      <c r="O361" s="29"/>
      <c r="P361" s="29"/>
      <c r="Q361" s="29"/>
      <c r="R361" s="29"/>
      <c r="T361" s="29"/>
      <c r="AG361" s="29"/>
      <c r="AX361" s="29"/>
      <c r="AY361" s="60"/>
      <c r="AZ361" s="34"/>
      <c r="BA361" s="29"/>
      <c r="BB361" s="29"/>
      <c r="BC361" s="29"/>
      <c r="BD361" s="34"/>
      <c r="BE361" s="29"/>
    </row>
    <row r="362" spans="4:57" x14ac:dyDescent="0.25">
      <c r="D362" s="23"/>
      <c r="E362" s="23"/>
      <c r="F362" s="23"/>
      <c r="I362" s="23"/>
      <c r="J362" s="23"/>
      <c r="K362" s="23"/>
      <c r="L362" s="29"/>
      <c r="M362" s="29"/>
      <c r="N362" s="29"/>
      <c r="O362" s="29"/>
      <c r="P362" s="29"/>
      <c r="Q362" s="29"/>
      <c r="R362" s="29"/>
      <c r="T362" s="29"/>
      <c r="AG362" s="29"/>
      <c r="AX362" s="29"/>
      <c r="AY362" s="60"/>
      <c r="AZ362" s="34"/>
      <c r="BA362" s="29"/>
      <c r="BB362" s="29"/>
      <c r="BC362" s="29"/>
      <c r="BD362" s="34"/>
      <c r="BE362" s="29"/>
    </row>
    <row r="363" spans="4:57" x14ac:dyDescent="0.25">
      <c r="D363" s="23"/>
      <c r="E363" s="23"/>
      <c r="F363" s="23"/>
      <c r="I363" s="23"/>
      <c r="J363" s="23"/>
      <c r="K363" s="23"/>
      <c r="L363" s="29"/>
      <c r="M363" s="29"/>
      <c r="N363" s="29"/>
      <c r="O363" s="29"/>
      <c r="P363" s="29"/>
      <c r="Q363" s="29"/>
      <c r="R363" s="29"/>
      <c r="T363" s="29"/>
      <c r="AG363" s="29"/>
      <c r="AX363" s="29"/>
      <c r="AY363" s="60"/>
      <c r="AZ363" s="34"/>
      <c r="BA363" s="29"/>
      <c r="BB363" s="29"/>
      <c r="BC363" s="29"/>
      <c r="BD363" s="34"/>
      <c r="BE363" s="29"/>
    </row>
    <row r="364" spans="4:57" x14ac:dyDescent="0.25">
      <c r="D364" s="23"/>
      <c r="E364" s="23"/>
      <c r="F364" s="23"/>
      <c r="I364" s="23"/>
      <c r="J364" s="23"/>
      <c r="K364" s="23"/>
      <c r="L364" s="29"/>
      <c r="M364" s="29"/>
      <c r="N364" s="29"/>
      <c r="O364" s="29"/>
      <c r="P364" s="29"/>
      <c r="Q364" s="29"/>
      <c r="R364" s="29"/>
      <c r="T364" s="29"/>
      <c r="AG364" s="29"/>
      <c r="AX364" s="29"/>
      <c r="AY364" s="60"/>
      <c r="AZ364" s="34"/>
      <c r="BA364" s="29"/>
      <c r="BB364" s="29"/>
      <c r="BC364" s="29"/>
      <c r="BD364" s="34"/>
      <c r="BE364" s="29"/>
    </row>
    <row r="365" spans="4:57" x14ac:dyDescent="0.25">
      <c r="D365" s="23"/>
      <c r="E365" s="23"/>
      <c r="F365" s="23"/>
      <c r="I365" s="23"/>
      <c r="J365" s="23"/>
      <c r="K365" s="23"/>
      <c r="L365" s="29"/>
      <c r="M365" s="29"/>
      <c r="N365" s="29"/>
      <c r="O365" s="29"/>
      <c r="P365" s="29"/>
      <c r="Q365" s="29"/>
      <c r="R365" s="29"/>
      <c r="T365" s="29"/>
      <c r="AG365" s="29"/>
      <c r="AX365" s="29"/>
      <c r="AY365" s="60"/>
      <c r="AZ365" s="34"/>
      <c r="BA365" s="29"/>
      <c r="BB365" s="29"/>
      <c r="BC365" s="29"/>
      <c r="BD365" s="34"/>
      <c r="BE365" s="29"/>
    </row>
    <row r="366" spans="4:57" x14ac:dyDescent="0.25">
      <c r="D366" s="23"/>
      <c r="E366" s="23"/>
      <c r="F366" s="23"/>
      <c r="I366" s="23"/>
      <c r="J366" s="23"/>
      <c r="K366" s="23"/>
      <c r="L366" s="29"/>
      <c r="M366" s="29"/>
      <c r="N366" s="29"/>
      <c r="O366" s="29"/>
      <c r="P366" s="29"/>
      <c r="Q366" s="29"/>
      <c r="R366" s="29"/>
      <c r="T366" s="29"/>
      <c r="AG366" s="29"/>
      <c r="AX366" s="29"/>
      <c r="AY366" s="60"/>
      <c r="AZ366" s="34"/>
      <c r="BA366" s="29"/>
      <c r="BB366" s="29"/>
      <c r="BC366" s="29"/>
      <c r="BD366" s="34"/>
      <c r="BE366" s="29"/>
    </row>
    <row r="367" spans="4:57" x14ac:dyDescent="0.25">
      <c r="D367" s="23"/>
      <c r="E367" s="23"/>
      <c r="F367" s="23"/>
      <c r="I367" s="23"/>
      <c r="J367" s="23"/>
      <c r="K367" s="23"/>
      <c r="L367" s="29"/>
      <c r="M367" s="29"/>
      <c r="N367" s="29"/>
      <c r="O367" s="29"/>
      <c r="P367" s="29"/>
      <c r="Q367" s="29"/>
      <c r="R367" s="29"/>
      <c r="T367" s="29"/>
      <c r="AG367" s="29"/>
      <c r="AX367" s="29"/>
      <c r="AY367" s="60"/>
      <c r="AZ367" s="34"/>
      <c r="BA367" s="29"/>
      <c r="BB367" s="29"/>
      <c r="BC367" s="29"/>
      <c r="BD367" s="34"/>
      <c r="BE367" s="29"/>
    </row>
    <row r="368" spans="4:57" x14ac:dyDescent="0.25">
      <c r="D368" s="23"/>
      <c r="E368" s="23"/>
      <c r="F368" s="23"/>
      <c r="I368" s="23"/>
      <c r="J368" s="23"/>
      <c r="K368" s="23"/>
      <c r="L368" s="29"/>
      <c r="M368" s="29"/>
      <c r="N368" s="29"/>
      <c r="O368" s="29"/>
      <c r="P368" s="29"/>
      <c r="Q368" s="29"/>
      <c r="R368" s="29"/>
      <c r="T368" s="29"/>
      <c r="AG368" s="29"/>
      <c r="AX368" s="29"/>
      <c r="AY368" s="60"/>
      <c r="AZ368" s="34"/>
      <c r="BA368" s="29"/>
      <c r="BB368" s="29"/>
      <c r="BC368" s="29"/>
      <c r="BD368" s="34"/>
      <c r="BE368" s="29"/>
    </row>
    <row r="369" spans="4:57" x14ac:dyDescent="0.25">
      <c r="D369" s="23"/>
      <c r="E369" s="23"/>
      <c r="F369" s="23"/>
      <c r="I369" s="23"/>
      <c r="J369" s="23"/>
      <c r="K369" s="23"/>
      <c r="L369" s="29"/>
      <c r="M369" s="29"/>
      <c r="N369" s="29"/>
      <c r="O369" s="29"/>
      <c r="P369" s="29"/>
      <c r="Q369" s="29"/>
      <c r="R369" s="29"/>
      <c r="T369" s="29"/>
      <c r="AG369" s="29"/>
      <c r="AX369" s="29"/>
      <c r="AY369" s="60"/>
      <c r="AZ369" s="34"/>
      <c r="BA369" s="29"/>
      <c r="BB369" s="29"/>
      <c r="BC369" s="29"/>
      <c r="BD369" s="34"/>
      <c r="BE369" s="29"/>
    </row>
    <row r="370" spans="4:57" x14ac:dyDescent="0.25">
      <c r="D370" s="23"/>
      <c r="E370" s="23"/>
      <c r="F370" s="23"/>
      <c r="I370" s="23"/>
      <c r="J370" s="23"/>
      <c r="K370" s="23"/>
      <c r="L370" s="29"/>
      <c r="M370" s="29"/>
      <c r="N370" s="29"/>
      <c r="O370" s="29"/>
      <c r="P370" s="29"/>
      <c r="Q370" s="29"/>
      <c r="R370" s="29"/>
      <c r="T370" s="29"/>
      <c r="AG370" s="29"/>
      <c r="AX370" s="29"/>
      <c r="AY370" s="60"/>
      <c r="AZ370" s="34"/>
      <c r="BA370" s="29"/>
      <c r="BB370" s="29"/>
      <c r="BC370" s="29"/>
      <c r="BD370" s="34"/>
      <c r="BE370" s="29"/>
    </row>
    <row r="371" spans="4:57" x14ac:dyDescent="0.25">
      <c r="D371" s="23"/>
      <c r="E371" s="23"/>
      <c r="F371" s="23"/>
      <c r="I371" s="23"/>
      <c r="J371" s="23"/>
      <c r="K371" s="23"/>
      <c r="L371" s="29"/>
      <c r="M371" s="29"/>
      <c r="N371" s="29"/>
      <c r="O371" s="29"/>
      <c r="P371" s="29"/>
      <c r="Q371" s="29"/>
      <c r="R371" s="29"/>
      <c r="T371" s="29"/>
      <c r="AG371" s="29"/>
      <c r="AX371" s="29"/>
      <c r="AY371" s="60"/>
      <c r="AZ371" s="34"/>
      <c r="BA371" s="29"/>
      <c r="BB371" s="29"/>
      <c r="BC371" s="29"/>
      <c r="BD371" s="34"/>
      <c r="BE371" s="29"/>
    </row>
    <row r="372" spans="4:57" x14ac:dyDescent="0.25">
      <c r="D372" s="23"/>
      <c r="E372" s="23"/>
      <c r="F372" s="23"/>
      <c r="I372" s="23"/>
      <c r="J372" s="23"/>
      <c r="K372" s="23"/>
      <c r="L372" s="29"/>
      <c r="M372" s="29"/>
      <c r="N372" s="29"/>
      <c r="O372" s="29"/>
      <c r="P372" s="29"/>
      <c r="Q372" s="29"/>
      <c r="R372" s="29"/>
      <c r="T372" s="29"/>
      <c r="AG372" s="29"/>
      <c r="AX372" s="29"/>
      <c r="AY372" s="60"/>
      <c r="AZ372" s="34"/>
      <c r="BA372" s="29"/>
      <c r="BB372" s="29"/>
      <c r="BC372" s="29"/>
      <c r="BD372" s="34"/>
      <c r="BE372" s="29"/>
    </row>
    <row r="373" spans="4:57" x14ac:dyDescent="0.25">
      <c r="D373" s="23"/>
      <c r="E373" s="23"/>
      <c r="F373" s="23"/>
      <c r="I373" s="23"/>
      <c r="J373" s="23"/>
      <c r="K373" s="23"/>
      <c r="L373" s="29"/>
      <c r="M373" s="29"/>
      <c r="N373" s="29"/>
      <c r="O373" s="29"/>
      <c r="P373" s="29"/>
      <c r="Q373" s="29"/>
      <c r="R373" s="29"/>
      <c r="T373" s="29"/>
      <c r="AG373" s="29"/>
      <c r="AX373" s="29"/>
      <c r="AY373" s="60"/>
      <c r="AZ373" s="34"/>
      <c r="BA373" s="29"/>
      <c r="BB373" s="29"/>
      <c r="BC373" s="29"/>
      <c r="BD373" s="34"/>
      <c r="BE373" s="29"/>
    </row>
    <row r="374" spans="4:57" x14ac:dyDescent="0.25">
      <c r="D374" s="23"/>
      <c r="E374" s="23"/>
      <c r="F374" s="23"/>
      <c r="I374" s="23"/>
      <c r="J374" s="23"/>
      <c r="K374" s="23"/>
      <c r="L374" s="29"/>
      <c r="M374" s="29"/>
      <c r="N374" s="29"/>
      <c r="O374" s="29"/>
      <c r="P374" s="29"/>
      <c r="Q374" s="29"/>
      <c r="R374" s="29"/>
      <c r="T374" s="29"/>
      <c r="AG374" s="29"/>
      <c r="AX374" s="29"/>
      <c r="AY374" s="60"/>
      <c r="AZ374" s="34"/>
      <c r="BA374" s="29"/>
      <c r="BB374" s="29"/>
      <c r="BC374" s="29"/>
      <c r="BD374" s="34"/>
      <c r="BE374" s="29"/>
    </row>
    <row r="375" spans="4:57" x14ac:dyDescent="0.25">
      <c r="D375" s="23"/>
      <c r="E375" s="23"/>
      <c r="F375" s="23"/>
      <c r="I375" s="23"/>
      <c r="J375" s="23"/>
      <c r="K375" s="23"/>
      <c r="L375" s="29"/>
      <c r="M375" s="29"/>
      <c r="N375" s="29"/>
      <c r="O375" s="29"/>
      <c r="P375" s="29"/>
      <c r="Q375" s="29"/>
      <c r="R375" s="29"/>
      <c r="T375" s="29"/>
      <c r="AG375" s="29"/>
      <c r="AX375" s="29"/>
      <c r="AY375" s="60"/>
      <c r="AZ375" s="34"/>
      <c r="BA375" s="29"/>
      <c r="BB375" s="29"/>
      <c r="BC375" s="29"/>
      <c r="BD375" s="34"/>
      <c r="BE375" s="29"/>
    </row>
    <row r="376" spans="4:57" x14ac:dyDescent="0.25">
      <c r="D376" s="23"/>
      <c r="E376" s="23"/>
      <c r="F376" s="23"/>
      <c r="I376" s="23"/>
      <c r="J376" s="23"/>
      <c r="K376" s="23"/>
      <c r="L376" s="29"/>
      <c r="M376" s="29"/>
      <c r="N376" s="29"/>
      <c r="O376" s="29"/>
      <c r="P376" s="29"/>
      <c r="Q376" s="29"/>
      <c r="R376" s="29"/>
      <c r="T376" s="29"/>
      <c r="AG376" s="29"/>
      <c r="AX376" s="29"/>
      <c r="AY376" s="60"/>
      <c r="AZ376" s="34"/>
      <c r="BA376" s="29"/>
      <c r="BB376" s="29"/>
      <c r="BC376" s="29"/>
      <c r="BD376" s="34"/>
      <c r="BE376" s="29"/>
    </row>
    <row r="377" spans="4:57" x14ac:dyDescent="0.25">
      <c r="D377" s="23"/>
      <c r="E377" s="23"/>
      <c r="F377" s="23"/>
      <c r="I377" s="23"/>
      <c r="J377" s="23"/>
      <c r="K377" s="23"/>
      <c r="L377" s="29"/>
      <c r="M377" s="29"/>
      <c r="N377" s="29"/>
      <c r="O377" s="29"/>
      <c r="P377" s="29"/>
      <c r="Q377" s="29"/>
      <c r="R377" s="29"/>
      <c r="T377" s="29"/>
      <c r="AG377" s="29"/>
      <c r="AX377" s="29"/>
      <c r="AY377" s="60"/>
      <c r="AZ377" s="34"/>
      <c r="BA377" s="29"/>
      <c r="BB377" s="29"/>
      <c r="BC377" s="29"/>
      <c r="BD377" s="34"/>
      <c r="BE377" s="29"/>
    </row>
    <row r="378" spans="4:57" x14ac:dyDescent="0.25">
      <c r="D378" s="23"/>
      <c r="E378" s="23"/>
      <c r="F378" s="23"/>
      <c r="I378" s="23"/>
      <c r="J378" s="23"/>
      <c r="K378" s="23"/>
      <c r="L378" s="29"/>
      <c r="M378" s="29"/>
      <c r="N378" s="29"/>
      <c r="O378" s="29"/>
      <c r="P378" s="29"/>
      <c r="Q378" s="29"/>
      <c r="R378" s="29"/>
      <c r="T378" s="29"/>
      <c r="AG378" s="29"/>
      <c r="AX378" s="29"/>
      <c r="AY378" s="60"/>
      <c r="AZ378" s="34"/>
      <c r="BA378" s="29"/>
      <c r="BB378" s="29"/>
      <c r="BC378" s="29"/>
      <c r="BD378" s="34"/>
      <c r="BE378" s="29"/>
    </row>
    <row r="379" spans="4:57" x14ac:dyDescent="0.25">
      <c r="D379" s="23"/>
      <c r="E379" s="23"/>
      <c r="F379" s="23"/>
      <c r="I379" s="23"/>
      <c r="J379" s="23"/>
      <c r="K379" s="23"/>
      <c r="L379" s="29"/>
      <c r="M379" s="29"/>
      <c r="N379" s="29"/>
      <c r="O379" s="29"/>
      <c r="P379" s="29"/>
      <c r="Q379" s="29"/>
      <c r="R379" s="29"/>
      <c r="T379" s="29"/>
      <c r="AG379" s="29"/>
      <c r="AX379" s="29"/>
      <c r="AY379" s="60"/>
      <c r="AZ379" s="34"/>
      <c r="BA379" s="29"/>
      <c r="BB379" s="29"/>
      <c r="BC379" s="29"/>
      <c r="BD379" s="34"/>
      <c r="BE379" s="29"/>
    </row>
    <row r="380" spans="4:57" x14ac:dyDescent="0.25">
      <c r="D380" s="23"/>
      <c r="E380" s="23"/>
      <c r="F380" s="23"/>
      <c r="I380" s="23"/>
      <c r="J380" s="23"/>
      <c r="K380" s="23"/>
      <c r="L380" s="29"/>
      <c r="M380" s="29"/>
      <c r="N380" s="29"/>
      <c r="O380" s="29"/>
      <c r="P380" s="29"/>
      <c r="Q380" s="29"/>
      <c r="R380" s="29"/>
      <c r="T380" s="29"/>
      <c r="AG380" s="29"/>
      <c r="AX380" s="29"/>
      <c r="AY380" s="60"/>
      <c r="AZ380" s="34"/>
      <c r="BA380" s="29"/>
      <c r="BB380" s="29"/>
      <c r="BC380" s="29"/>
      <c r="BD380" s="34"/>
      <c r="BE380" s="29"/>
    </row>
    <row r="381" spans="4:57" x14ac:dyDescent="0.25">
      <c r="D381" s="23"/>
      <c r="E381" s="23"/>
      <c r="F381" s="23"/>
      <c r="I381" s="23"/>
      <c r="J381" s="23"/>
      <c r="K381" s="23"/>
      <c r="L381" s="29"/>
      <c r="M381" s="29"/>
      <c r="N381" s="29"/>
      <c r="O381" s="29"/>
      <c r="P381" s="29"/>
      <c r="Q381" s="29"/>
      <c r="R381" s="29"/>
      <c r="T381" s="29"/>
      <c r="AG381" s="29"/>
      <c r="AX381" s="29"/>
      <c r="AY381" s="60"/>
      <c r="AZ381" s="34"/>
      <c r="BA381" s="29"/>
      <c r="BB381" s="29"/>
      <c r="BC381" s="29"/>
      <c r="BD381" s="34"/>
      <c r="BE381" s="29"/>
    </row>
    <row r="382" spans="4:57" x14ac:dyDescent="0.25">
      <c r="D382" s="23"/>
      <c r="E382" s="23"/>
      <c r="F382" s="23"/>
      <c r="I382" s="23"/>
      <c r="J382" s="23"/>
      <c r="K382" s="23"/>
      <c r="L382" s="29"/>
      <c r="M382" s="29"/>
      <c r="N382" s="29"/>
      <c r="O382" s="29"/>
      <c r="P382" s="29"/>
      <c r="Q382" s="29"/>
      <c r="R382" s="29"/>
      <c r="T382" s="29"/>
      <c r="AG382" s="29"/>
      <c r="AX382" s="29"/>
      <c r="AY382" s="60"/>
      <c r="AZ382" s="34"/>
      <c r="BA382" s="29"/>
      <c r="BB382" s="29"/>
      <c r="BC382" s="29"/>
      <c r="BD382" s="34"/>
      <c r="BE382" s="29"/>
    </row>
    <row r="383" spans="4:57" x14ac:dyDescent="0.25">
      <c r="D383" s="23"/>
      <c r="E383" s="23"/>
      <c r="F383" s="23"/>
      <c r="I383" s="23"/>
      <c r="J383" s="23"/>
      <c r="K383" s="23"/>
      <c r="L383" s="29"/>
      <c r="M383" s="29"/>
      <c r="N383" s="29"/>
      <c r="O383" s="29"/>
      <c r="P383" s="29"/>
      <c r="Q383" s="29"/>
      <c r="R383" s="29"/>
      <c r="T383" s="29"/>
      <c r="AG383" s="29"/>
      <c r="AX383" s="29"/>
      <c r="AY383" s="60"/>
      <c r="AZ383" s="34"/>
      <c r="BA383" s="29"/>
      <c r="BB383" s="29"/>
      <c r="BC383" s="29"/>
      <c r="BD383" s="34"/>
      <c r="BE383" s="29"/>
    </row>
    <row r="384" spans="4:57" x14ac:dyDescent="0.25">
      <c r="D384" s="23"/>
      <c r="E384" s="23"/>
      <c r="F384" s="23"/>
      <c r="I384" s="23"/>
      <c r="J384" s="23"/>
      <c r="K384" s="23"/>
      <c r="L384" s="29"/>
      <c r="M384" s="29"/>
      <c r="N384" s="29"/>
      <c r="O384" s="29"/>
      <c r="P384" s="29"/>
      <c r="Q384" s="29"/>
      <c r="R384" s="29"/>
      <c r="T384" s="29"/>
      <c r="AG384" s="29"/>
      <c r="AX384" s="29"/>
      <c r="AY384" s="60"/>
      <c r="AZ384" s="34"/>
      <c r="BA384" s="29"/>
      <c r="BB384" s="29"/>
      <c r="BC384" s="29"/>
      <c r="BD384" s="34"/>
      <c r="BE384" s="29"/>
    </row>
    <row r="385" spans="4:57" x14ac:dyDescent="0.25">
      <c r="D385" s="23"/>
      <c r="E385" s="23"/>
      <c r="F385" s="23"/>
      <c r="I385" s="23"/>
      <c r="J385" s="23"/>
      <c r="K385" s="23"/>
      <c r="L385" s="29"/>
      <c r="M385" s="29"/>
      <c r="N385" s="29"/>
      <c r="O385" s="29"/>
      <c r="P385" s="29"/>
      <c r="Q385" s="29"/>
      <c r="R385" s="29"/>
      <c r="T385" s="29"/>
      <c r="AG385" s="29"/>
      <c r="AX385" s="29"/>
      <c r="AY385" s="60"/>
      <c r="AZ385" s="34"/>
      <c r="BA385" s="29"/>
      <c r="BB385" s="29"/>
      <c r="BC385" s="29"/>
      <c r="BD385" s="34"/>
      <c r="BE385" s="29"/>
    </row>
    <row r="386" spans="4:57" x14ac:dyDescent="0.25">
      <c r="D386" s="23"/>
      <c r="E386" s="23"/>
      <c r="F386" s="23"/>
      <c r="I386" s="23"/>
      <c r="J386" s="23"/>
      <c r="K386" s="23"/>
      <c r="L386" s="29"/>
      <c r="M386" s="29"/>
      <c r="N386" s="29"/>
      <c r="O386" s="29"/>
      <c r="P386" s="29"/>
      <c r="Q386" s="29"/>
      <c r="R386" s="29"/>
      <c r="T386" s="29"/>
      <c r="AG386" s="29"/>
      <c r="AX386" s="29"/>
      <c r="AY386" s="60"/>
      <c r="AZ386" s="34"/>
      <c r="BA386" s="29"/>
      <c r="BB386" s="29"/>
      <c r="BC386" s="29"/>
      <c r="BD386" s="34"/>
      <c r="BE386" s="29"/>
    </row>
    <row r="387" spans="4:57" x14ac:dyDescent="0.25">
      <c r="D387" s="23"/>
      <c r="E387" s="23"/>
      <c r="F387" s="23"/>
      <c r="I387" s="23"/>
      <c r="J387" s="23"/>
      <c r="K387" s="23"/>
      <c r="L387" s="29"/>
      <c r="M387" s="29"/>
      <c r="N387" s="29"/>
      <c r="O387" s="29"/>
      <c r="P387" s="29"/>
      <c r="Q387" s="29"/>
      <c r="R387" s="29"/>
      <c r="T387" s="29"/>
      <c r="AG387" s="29"/>
      <c r="AX387" s="29"/>
      <c r="AY387" s="60"/>
      <c r="AZ387" s="34"/>
      <c r="BA387" s="29"/>
      <c r="BB387" s="29"/>
      <c r="BC387" s="29"/>
      <c r="BD387" s="34"/>
      <c r="BE387" s="29"/>
    </row>
    <row r="388" spans="4:57" x14ac:dyDescent="0.25">
      <c r="D388" s="23"/>
      <c r="E388" s="23"/>
      <c r="F388" s="23"/>
      <c r="I388" s="23"/>
      <c r="J388" s="23"/>
      <c r="K388" s="23"/>
      <c r="L388" s="29"/>
      <c r="M388" s="29"/>
      <c r="N388" s="29"/>
      <c r="O388" s="29"/>
      <c r="P388" s="29"/>
      <c r="Q388" s="29"/>
      <c r="R388" s="29"/>
      <c r="T388" s="29"/>
      <c r="AG388" s="29"/>
      <c r="AX388" s="29"/>
      <c r="AY388" s="60"/>
      <c r="AZ388" s="34"/>
      <c r="BA388" s="29"/>
      <c r="BB388" s="29"/>
      <c r="BC388" s="29"/>
      <c r="BD388" s="34"/>
      <c r="BE388" s="29"/>
    </row>
    <row r="389" spans="4:57" x14ac:dyDescent="0.25">
      <c r="D389" s="23"/>
      <c r="E389" s="23"/>
      <c r="F389" s="23"/>
      <c r="I389" s="23"/>
      <c r="J389" s="23"/>
      <c r="K389" s="23"/>
      <c r="L389" s="29"/>
      <c r="M389" s="29"/>
      <c r="N389" s="29"/>
      <c r="O389" s="29"/>
      <c r="P389" s="29"/>
      <c r="Q389" s="29"/>
      <c r="R389" s="29"/>
      <c r="T389" s="29"/>
      <c r="AG389" s="29"/>
      <c r="AX389" s="29"/>
      <c r="AY389" s="60"/>
      <c r="AZ389" s="34"/>
      <c r="BA389" s="29"/>
      <c r="BB389" s="29"/>
      <c r="BC389" s="29"/>
      <c r="BD389" s="34"/>
      <c r="BE389" s="29"/>
    </row>
    <row r="390" spans="4:57" x14ac:dyDescent="0.25">
      <c r="D390" s="23"/>
      <c r="E390" s="23"/>
      <c r="F390" s="23"/>
      <c r="I390" s="23"/>
      <c r="J390" s="23"/>
      <c r="K390" s="23"/>
      <c r="L390" s="29"/>
      <c r="M390" s="29"/>
      <c r="N390" s="29"/>
      <c r="O390" s="29"/>
      <c r="P390" s="29"/>
      <c r="Q390" s="29"/>
      <c r="R390" s="29"/>
      <c r="T390" s="29"/>
      <c r="AG390" s="29"/>
      <c r="AX390" s="29"/>
      <c r="AY390" s="60"/>
      <c r="AZ390" s="34"/>
      <c r="BA390" s="29"/>
      <c r="BB390" s="29"/>
      <c r="BC390" s="29"/>
      <c r="BD390" s="34"/>
      <c r="BE390" s="29"/>
    </row>
    <row r="391" spans="4:57" x14ac:dyDescent="0.25">
      <c r="D391" s="23"/>
      <c r="E391" s="23"/>
      <c r="F391" s="23"/>
      <c r="I391" s="23"/>
      <c r="J391" s="23"/>
      <c r="K391" s="23"/>
      <c r="L391" s="29"/>
      <c r="M391" s="29"/>
      <c r="N391" s="29"/>
      <c r="O391" s="29"/>
      <c r="P391" s="29"/>
      <c r="Q391" s="29"/>
      <c r="R391" s="29"/>
      <c r="T391" s="29"/>
      <c r="AG391" s="29"/>
      <c r="AX391" s="29"/>
      <c r="AY391" s="60"/>
      <c r="AZ391" s="34"/>
      <c r="BA391" s="29"/>
      <c r="BB391" s="29"/>
      <c r="BC391" s="29"/>
      <c r="BD391" s="34"/>
      <c r="BE391" s="29"/>
    </row>
    <row r="392" spans="4:57" x14ac:dyDescent="0.25">
      <c r="D392" s="23"/>
      <c r="E392" s="23"/>
      <c r="F392" s="23"/>
      <c r="I392" s="23"/>
      <c r="J392" s="23"/>
      <c r="K392" s="23"/>
      <c r="L392" s="29"/>
      <c r="M392" s="29"/>
      <c r="N392" s="29"/>
      <c r="O392" s="29"/>
      <c r="P392" s="29"/>
      <c r="Q392" s="29"/>
      <c r="R392" s="29"/>
      <c r="T392" s="29"/>
      <c r="AG392" s="29"/>
      <c r="AX392" s="29"/>
      <c r="AY392" s="60"/>
      <c r="AZ392" s="34"/>
      <c r="BA392" s="29"/>
      <c r="BB392" s="29"/>
      <c r="BC392" s="29"/>
      <c r="BD392" s="34"/>
      <c r="BE392" s="29"/>
    </row>
    <row r="393" spans="4:57" x14ac:dyDescent="0.25">
      <c r="D393" s="23"/>
      <c r="E393" s="23"/>
      <c r="F393" s="23"/>
      <c r="I393" s="23"/>
      <c r="J393" s="23"/>
      <c r="K393" s="23"/>
      <c r="L393" s="29"/>
      <c r="M393" s="29"/>
      <c r="N393" s="29"/>
      <c r="O393" s="29"/>
      <c r="P393" s="29"/>
      <c r="Q393" s="29"/>
      <c r="R393" s="29"/>
      <c r="T393" s="29"/>
      <c r="AG393" s="29"/>
      <c r="AX393" s="29"/>
      <c r="AY393" s="60"/>
      <c r="AZ393" s="34"/>
      <c r="BA393" s="29"/>
      <c r="BB393" s="29"/>
      <c r="BC393" s="29"/>
      <c r="BD393" s="34"/>
      <c r="BE393" s="29"/>
    </row>
    <row r="394" spans="4:57" x14ac:dyDescent="0.25">
      <c r="D394" s="23"/>
      <c r="E394" s="23"/>
      <c r="F394" s="23"/>
      <c r="I394" s="23"/>
      <c r="J394" s="23"/>
      <c r="K394" s="23"/>
      <c r="L394" s="29"/>
      <c r="M394" s="29"/>
      <c r="N394" s="29"/>
      <c r="O394" s="29"/>
      <c r="P394" s="29"/>
      <c r="Q394" s="29"/>
      <c r="R394" s="29"/>
      <c r="T394" s="29"/>
      <c r="AG394" s="29"/>
      <c r="AX394" s="29"/>
      <c r="AY394" s="60"/>
      <c r="AZ394" s="34"/>
      <c r="BA394" s="29"/>
      <c r="BB394" s="29"/>
      <c r="BC394" s="29"/>
      <c r="BD394" s="34"/>
      <c r="BE394" s="29"/>
    </row>
    <row r="395" spans="4:57" x14ac:dyDescent="0.25">
      <c r="D395" s="23"/>
      <c r="E395" s="23"/>
      <c r="F395" s="23"/>
      <c r="I395" s="23"/>
      <c r="J395" s="23"/>
      <c r="K395" s="23"/>
      <c r="L395" s="29"/>
      <c r="M395" s="29"/>
      <c r="N395" s="29"/>
      <c r="O395" s="29"/>
      <c r="P395" s="29"/>
      <c r="Q395" s="29"/>
      <c r="R395" s="29"/>
      <c r="T395" s="29"/>
      <c r="AG395" s="29"/>
    </row>
    <row r="396" spans="4:57" x14ac:dyDescent="0.25">
      <c r="D396" s="23"/>
      <c r="E396" s="23"/>
      <c r="F396" s="23"/>
      <c r="I396" s="23"/>
      <c r="J396" s="23"/>
      <c r="K396" s="23"/>
      <c r="L396" s="29"/>
      <c r="M396" s="29"/>
      <c r="N396" s="29"/>
      <c r="O396" s="29"/>
      <c r="P396" s="29"/>
      <c r="Q396" s="29"/>
      <c r="R396" s="29"/>
      <c r="T396" s="29"/>
      <c r="AG396" s="29"/>
    </row>
    <row r="427" spans="4:57" x14ac:dyDescent="0.25">
      <c r="D427" s="23"/>
      <c r="E427" s="23"/>
      <c r="F427" s="23"/>
      <c r="I427" s="23"/>
      <c r="J427" s="23"/>
      <c r="K427" s="23"/>
      <c r="AX427" s="29"/>
      <c r="AY427" s="60"/>
      <c r="AZ427" s="34"/>
      <c r="BA427" s="29"/>
      <c r="BB427" s="29"/>
      <c r="BC427" s="29"/>
      <c r="BD427" s="34"/>
      <c r="BE427" s="29"/>
    </row>
    <row r="428" spans="4:57" x14ac:dyDescent="0.25">
      <c r="D428" s="23"/>
      <c r="E428" s="23"/>
      <c r="F428" s="23"/>
      <c r="I428" s="23"/>
      <c r="J428" s="23"/>
      <c r="K428" s="23"/>
      <c r="AX428" s="29"/>
      <c r="AY428" s="60"/>
      <c r="AZ428" s="34"/>
      <c r="BA428" s="29"/>
      <c r="BB428" s="29"/>
      <c r="BC428" s="29"/>
      <c r="BD428" s="34"/>
      <c r="BE428" s="29"/>
    </row>
    <row r="429" spans="4:57" x14ac:dyDescent="0.25">
      <c r="D429" s="23"/>
      <c r="E429" s="23"/>
      <c r="F429" s="23"/>
      <c r="I429" s="23"/>
      <c r="J429" s="23"/>
      <c r="K429" s="23"/>
      <c r="L429" s="29"/>
      <c r="M429" s="29"/>
      <c r="N429" s="29"/>
      <c r="O429" s="29"/>
      <c r="P429" s="29"/>
      <c r="Q429" s="29"/>
      <c r="R429" s="29"/>
      <c r="T429" s="29"/>
      <c r="AG429" s="29"/>
      <c r="AX429" s="29"/>
      <c r="AY429" s="60"/>
      <c r="AZ429" s="34"/>
      <c r="BA429" s="29"/>
      <c r="BB429" s="29"/>
      <c r="BC429" s="29"/>
      <c r="BD429" s="34"/>
      <c r="BE429" s="29"/>
    </row>
    <row r="430" spans="4:57" x14ac:dyDescent="0.25">
      <c r="D430" s="23"/>
      <c r="E430" s="23"/>
      <c r="F430" s="23"/>
      <c r="I430" s="23"/>
      <c r="J430" s="23"/>
      <c r="K430" s="23"/>
      <c r="L430" s="29"/>
      <c r="M430" s="29"/>
      <c r="N430" s="29"/>
      <c r="O430" s="29"/>
      <c r="P430" s="29"/>
      <c r="Q430" s="29"/>
      <c r="R430" s="29"/>
      <c r="T430" s="29"/>
      <c r="AG430" s="29"/>
      <c r="AX430" s="29"/>
      <c r="AY430" s="60"/>
      <c r="AZ430" s="34"/>
      <c r="BA430" s="29"/>
      <c r="BB430" s="29"/>
      <c r="BC430" s="29"/>
      <c r="BD430" s="34"/>
      <c r="BE430" s="29"/>
    </row>
    <row r="431" spans="4:57" x14ac:dyDescent="0.25">
      <c r="D431" s="23"/>
      <c r="E431" s="23"/>
      <c r="F431" s="23"/>
      <c r="I431" s="23"/>
      <c r="J431" s="23"/>
      <c r="K431" s="23"/>
      <c r="L431" s="29"/>
      <c r="M431" s="29"/>
      <c r="N431" s="29"/>
      <c r="O431" s="29"/>
      <c r="P431" s="29"/>
      <c r="Q431" s="29"/>
      <c r="R431" s="29"/>
      <c r="T431" s="29"/>
      <c r="AG431" s="29"/>
      <c r="AX431" s="29"/>
      <c r="AY431" s="60"/>
      <c r="AZ431" s="34"/>
      <c r="BA431" s="29"/>
      <c r="BB431" s="29"/>
      <c r="BC431" s="29"/>
      <c r="BD431" s="34"/>
      <c r="BE431" s="29"/>
    </row>
    <row r="432" spans="4:57" x14ac:dyDescent="0.25">
      <c r="D432" s="23"/>
      <c r="E432" s="23"/>
      <c r="F432" s="23"/>
      <c r="I432" s="23"/>
      <c r="J432" s="23"/>
      <c r="K432" s="23"/>
      <c r="L432" s="29"/>
      <c r="M432" s="29"/>
      <c r="N432" s="29"/>
      <c r="O432" s="29"/>
      <c r="P432" s="29"/>
      <c r="Q432" s="29"/>
      <c r="R432" s="29"/>
      <c r="T432" s="29"/>
      <c r="AG432" s="29"/>
      <c r="AX432" s="29"/>
      <c r="AY432" s="60"/>
      <c r="AZ432" s="34"/>
      <c r="BA432" s="29"/>
      <c r="BB432" s="29"/>
      <c r="BC432" s="29"/>
      <c r="BD432" s="34"/>
      <c r="BE432" s="29"/>
    </row>
    <row r="433" spans="4:57" x14ac:dyDescent="0.25">
      <c r="D433" s="23"/>
      <c r="E433" s="23"/>
      <c r="F433" s="23"/>
      <c r="I433" s="23"/>
      <c r="J433" s="23"/>
      <c r="K433" s="23"/>
      <c r="L433" s="29"/>
      <c r="M433" s="29"/>
      <c r="N433" s="29"/>
      <c r="O433" s="29"/>
      <c r="P433" s="29"/>
      <c r="Q433" s="29"/>
      <c r="R433" s="29"/>
      <c r="T433" s="29"/>
      <c r="AG433" s="29"/>
      <c r="AX433" s="29"/>
      <c r="AY433" s="60"/>
      <c r="AZ433" s="34"/>
      <c r="BA433" s="29"/>
      <c r="BB433" s="29"/>
      <c r="BC433" s="29"/>
      <c r="BD433" s="34"/>
      <c r="BE433" s="29"/>
    </row>
    <row r="434" spans="4:57" x14ac:dyDescent="0.25">
      <c r="D434" s="23"/>
      <c r="E434" s="23"/>
      <c r="F434" s="23"/>
      <c r="I434" s="23"/>
      <c r="J434" s="23"/>
      <c r="K434" s="23"/>
      <c r="L434" s="29"/>
      <c r="M434" s="29"/>
      <c r="N434" s="29"/>
      <c r="O434" s="29"/>
      <c r="P434" s="29"/>
      <c r="Q434" s="29"/>
      <c r="R434" s="29"/>
      <c r="T434" s="29"/>
      <c r="AG434" s="29"/>
      <c r="AX434" s="29"/>
      <c r="AY434" s="60"/>
      <c r="AZ434" s="34"/>
      <c r="BA434" s="29"/>
      <c r="BB434" s="29"/>
      <c r="BC434" s="29"/>
      <c r="BD434" s="34"/>
      <c r="BE434" s="29"/>
    </row>
    <row r="435" spans="4:57" x14ac:dyDescent="0.25">
      <c r="D435" s="23"/>
      <c r="E435" s="23"/>
      <c r="F435" s="23"/>
      <c r="I435" s="23"/>
      <c r="J435" s="23"/>
      <c r="K435" s="23"/>
      <c r="L435" s="29"/>
      <c r="M435" s="29"/>
      <c r="N435" s="29"/>
      <c r="O435" s="29"/>
      <c r="P435" s="29"/>
      <c r="Q435" s="29"/>
      <c r="R435" s="29"/>
      <c r="T435" s="29"/>
      <c r="AG435" s="29"/>
      <c r="AX435" s="29"/>
      <c r="AY435" s="60"/>
      <c r="AZ435" s="34"/>
      <c r="BA435" s="29"/>
      <c r="BB435" s="29"/>
      <c r="BC435" s="29"/>
      <c r="BD435" s="34"/>
      <c r="BE435" s="29"/>
    </row>
    <row r="436" spans="4:57" x14ac:dyDescent="0.25">
      <c r="D436" s="23"/>
      <c r="E436" s="23"/>
      <c r="F436" s="23"/>
      <c r="I436" s="23"/>
      <c r="J436" s="23"/>
      <c r="K436" s="23"/>
      <c r="L436" s="29"/>
      <c r="M436" s="29"/>
      <c r="N436" s="29"/>
      <c r="O436" s="29"/>
      <c r="P436" s="29"/>
      <c r="Q436" s="29"/>
      <c r="R436" s="29"/>
      <c r="T436" s="29"/>
      <c r="AG436" s="29"/>
      <c r="AX436" s="29"/>
      <c r="AY436" s="60"/>
      <c r="AZ436" s="34"/>
      <c r="BA436" s="29"/>
      <c r="BB436" s="29"/>
      <c r="BC436" s="29"/>
      <c r="BD436" s="34"/>
      <c r="BE436" s="29"/>
    </row>
    <row r="437" spans="4:57" x14ac:dyDescent="0.25">
      <c r="D437" s="23"/>
      <c r="E437" s="23"/>
      <c r="F437" s="23"/>
      <c r="I437" s="23"/>
      <c r="J437" s="23"/>
      <c r="K437" s="23"/>
      <c r="L437" s="29"/>
      <c r="M437" s="29"/>
      <c r="N437" s="29"/>
      <c r="O437" s="29"/>
      <c r="P437" s="29"/>
      <c r="Q437" s="29"/>
      <c r="R437" s="29"/>
      <c r="T437" s="29"/>
      <c r="AG437" s="29"/>
    </row>
    <row r="438" spans="4:57" x14ac:dyDescent="0.25">
      <c r="D438" s="23"/>
      <c r="E438" s="23"/>
      <c r="F438" s="23"/>
      <c r="I438" s="23"/>
      <c r="J438" s="23"/>
      <c r="K438" s="23"/>
      <c r="L438" s="29"/>
      <c r="M438" s="29"/>
      <c r="N438" s="29"/>
      <c r="O438" s="29"/>
      <c r="P438" s="29"/>
      <c r="Q438" s="29"/>
      <c r="R438" s="29"/>
      <c r="T438" s="29"/>
      <c r="AG438" s="29"/>
    </row>
    <row r="467" spans="4:57" x14ac:dyDescent="0.25">
      <c r="D467" s="23"/>
      <c r="E467" s="23"/>
      <c r="F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X467" s="29"/>
      <c r="AY467" s="60"/>
      <c r="AZ467" s="34"/>
      <c r="BA467" s="29"/>
      <c r="BB467" s="29"/>
      <c r="BC467" s="29"/>
      <c r="BD467" s="34"/>
      <c r="BE467" s="29"/>
    </row>
    <row r="468" spans="4:57" x14ac:dyDescent="0.25">
      <c r="D468" s="23"/>
      <c r="E468" s="23"/>
      <c r="F468" s="23"/>
      <c r="I468" s="23"/>
      <c r="J468" s="23"/>
      <c r="K468" s="23"/>
      <c r="AX468" s="29"/>
      <c r="AY468" s="60"/>
      <c r="AZ468" s="34"/>
      <c r="BA468" s="29"/>
      <c r="BB468" s="29"/>
      <c r="BC468" s="29"/>
      <c r="BD468" s="34"/>
      <c r="BE468" s="29"/>
    </row>
    <row r="469" spans="4:57" x14ac:dyDescent="0.25">
      <c r="D469" s="23"/>
      <c r="E469" s="23"/>
      <c r="F469" s="23"/>
      <c r="I469" s="23"/>
      <c r="J469" s="23"/>
      <c r="K469" s="23"/>
      <c r="L469" s="29"/>
      <c r="M469" s="29"/>
      <c r="N469" s="29"/>
      <c r="O469" s="29"/>
      <c r="P469" s="29"/>
      <c r="Q469" s="29"/>
      <c r="R469" s="29"/>
      <c r="T469" s="29"/>
      <c r="AG469" s="29"/>
      <c r="AX469" s="29"/>
      <c r="AY469" s="60"/>
      <c r="AZ469" s="34"/>
      <c r="BA469" s="29"/>
      <c r="BB469" s="29"/>
      <c r="BC469" s="29"/>
      <c r="BD469" s="34"/>
      <c r="BE469" s="29"/>
    </row>
    <row r="470" spans="4:57" x14ac:dyDescent="0.25">
      <c r="D470" s="23"/>
      <c r="E470" s="23"/>
      <c r="F470" s="23"/>
      <c r="I470" s="23"/>
      <c r="J470" s="23"/>
      <c r="K470" s="23"/>
      <c r="L470" s="29"/>
      <c r="M470" s="29"/>
      <c r="N470" s="29"/>
      <c r="O470" s="29"/>
      <c r="P470" s="29"/>
      <c r="Q470" s="29"/>
      <c r="R470" s="29"/>
      <c r="T470" s="29"/>
      <c r="AG470" s="29"/>
      <c r="AX470" s="29"/>
      <c r="AY470" s="60"/>
      <c r="AZ470" s="34"/>
      <c r="BA470" s="29"/>
      <c r="BB470" s="29"/>
      <c r="BC470" s="29"/>
      <c r="BD470" s="34"/>
      <c r="BE470" s="29"/>
    </row>
    <row r="471" spans="4:57" x14ac:dyDescent="0.25">
      <c r="D471" s="23"/>
      <c r="E471" s="23"/>
      <c r="F471" s="23"/>
      <c r="I471" s="23"/>
      <c r="J471" s="23"/>
      <c r="K471" s="23"/>
      <c r="L471" s="29"/>
      <c r="M471" s="29"/>
      <c r="N471" s="29"/>
      <c r="O471" s="29"/>
      <c r="P471" s="29"/>
      <c r="Q471" s="29"/>
      <c r="R471" s="29"/>
      <c r="T471" s="29"/>
      <c r="AG471" s="29"/>
      <c r="AX471" s="29"/>
      <c r="AY471" s="60"/>
      <c r="AZ471" s="34"/>
      <c r="BA471" s="29"/>
      <c r="BB471" s="29"/>
      <c r="BC471" s="29"/>
      <c r="BD471" s="34"/>
      <c r="BE471" s="29"/>
    </row>
    <row r="472" spans="4:57" x14ac:dyDescent="0.25">
      <c r="D472" s="23"/>
      <c r="E472" s="23"/>
      <c r="F472" s="23"/>
      <c r="I472" s="23"/>
      <c r="J472" s="23"/>
      <c r="K472" s="23"/>
      <c r="L472" s="29"/>
      <c r="M472" s="29"/>
      <c r="N472" s="29"/>
      <c r="O472" s="29"/>
      <c r="P472" s="29"/>
      <c r="Q472" s="29"/>
      <c r="R472" s="29"/>
      <c r="T472" s="29"/>
      <c r="AG472" s="29"/>
      <c r="AX472" s="29"/>
      <c r="AY472" s="60"/>
      <c r="AZ472" s="34"/>
      <c r="BA472" s="29"/>
      <c r="BB472" s="29"/>
      <c r="BC472" s="29"/>
      <c r="BD472" s="34"/>
      <c r="BE472" s="29"/>
    </row>
    <row r="473" spans="4:57" x14ac:dyDescent="0.25">
      <c r="D473" s="23"/>
      <c r="E473" s="23"/>
      <c r="F473" s="23"/>
      <c r="I473" s="23"/>
      <c r="J473" s="23"/>
      <c r="K473" s="23"/>
      <c r="L473" s="29"/>
      <c r="M473" s="29"/>
      <c r="N473" s="29"/>
      <c r="O473" s="29"/>
      <c r="P473" s="29"/>
      <c r="Q473" s="29"/>
      <c r="R473" s="29"/>
      <c r="T473" s="29"/>
      <c r="AG473" s="29"/>
      <c r="AX473" s="29"/>
      <c r="AY473" s="60"/>
      <c r="AZ473" s="34"/>
      <c r="BA473" s="29"/>
      <c r="BB473" s="29"/>
      <c r="BC473" s="29"/>
      <c r="BD473" s="34"/>
      <c r="BE473" s="29"/>
    </row>
    <row r="474" spans="4:57" x14ac:dyDescent="0.25">
      <c r="D474" s="23"/>
      <c r="E474" s="23"/>
      <c r="F474" s="23"/>
      <c r="I474" s="23"/>
      <c r="J474" s="23"/>
      <c r="K474" s="23"/>
      <c r="L474" s="29"/>
      <c r="M474" s="29"/>
      <c r="N474" s="29"/>
      <c r="O474" s="29"/>
      <c r="P474" s="29"/>
      <c r="Q474" s="29"/>
      <c r="R474" s="29"/>
      <c r="T474" s="29"/>
      <c r="AG474" s="29"/>
      <c r="AX474" s="29"/>
      <c r="AY474" s="60"/>
      <c r="AZ474" s="34"/>
      <c r="BA474" s="29"/>
      <c r="BB474" s="29"/>
      <c r="BC474" s="29"/>
      <c r="BD474" s="34"/>
      <c r="BE474" s="29"/>
    </row>
    <row r="475" spans="4:57" x14ac:dyDescent="0.25">
      <c r="D475" s="23"/>
      <c r="E475" s="23"/>
      <c r="F475" s="23"/>
      <c r="I475" s="23"/>
      <c r="J475" s="23"/>
      <c r="K475" s="23"/>
      <c r="L475" s="29"/>
      <c r="M475" s="29"/>
      <c r="N475" s="29"/>
      <c r="O475" s="29"/>
      <c r="P475" s="29"/>
      <c r="Q475" s="29"/>
      <c r="R475" s="29"/>
      <c r="T475" s="29"/>
      <c r="AG475" s="29"/>
      <c r="AX475" s="29"/>
      <c r="AY475" s="60"/>
      <c r="AZ475" s="34"/>
      <c r="BA475" s="29"/>
      <c r="BB475" s="29"/>
      <c r="BC475" s="29"/>
      <c r="BD475" s="34"/>
      <c r="BE475" s="29"/>
    </row>
    <row r="476" spans="4:57" x14ac:dyDescent="0.25">
      <c r="D476" s="23"/>
      <c r="E476" s="23"/>
      <c r="F476" s="23"/>
      <c r="I476" s="23"/>
      <c r="J476" s="23"/>
      <c r="K476" s="23"/>
      <c r="L476" s="29"/>
      <c r="M476" s="29"/>
      <c r="N476" s="29"/>
      <c r="O476" s="29"/>
      <c r="P476" s="29"/>
      <c r="Q476" s="29"/>
      <c r="R476" s="29"/>
      <c r="T476" s="29"/>
      <c r="AG476" s="29"/>
      <c r="AX476" s="29"/>
      <c r="AY476" s="60"/>
      <c r="AZ476" s="34"/>
      <c r="BA476" s="29"/>
      <c r="BB476" s="29"/>
      <c r="BC476" s="29"/>
      <c r="BD476" s="34"/>
      <c r="BE476" s="29"/>
    </row>
    <row r="477" spans="4:57" x14ac:dyDescent="0.25">
      <c r="D477" s="23"/>
      <c r="E477" s="23"/>
      <c r="F477" s="23"/>
      <c r="I477" s="23"/>
      <c r="J477" s="23"/>
      <c r="K477" s="23"/>
      <c r="L477" s="29"/>
      <c r="M477" s="29"/>
      <c r="N477" s="29"/>
      <c r="O477" s="29"/>
      <c r="P477" s="29"/>
      <c r="Q477" s="29"/>
      <c r="R477" s="29"/>
      <c r="T477" s="29"/>
      <c r="AG477" s="29"/>
      <c r="AX477" s="29"/>
      <c r="AY477" s="60"/>
      <c r="AZ477" s="34"/>
      <c r="BA477" s="29"/>
      <c r="BB477" s="29"/>
      <c r="BC477" s="29"/>
      <c r="BD477" s="34"/>
      <c r="BE477" s="29"/>
    </row>
    <row r="478" spans="4:57" x14ac:dyDescent="0.25">
      <c r="D478" s="23"/>
      <c r="E478" s="23"/>
      <c r="F478" s="23"/>
      <c r="I478" s="23"/>
      <c r="J478" s="23"/>
      <c r="K478" s="23"/>
      <c r="L478" s="29"/>
      <c r="M478" s="29"/>
      <c r="N478" s="29"/>
      <c r="O478" s="29"/>
      <c r="P478" s="29"/>
      <c r="Q478" s="29"/>
      <c r="R478" s="29"/>
      <c r="T478" s="29"/>
      <c r="AG478" s="29"/>
      <c r="AX478" s="29"/>
      <c r="AY478" s="60"/>
      <c r="AZ478" s="34"/>
      <c r="BA478" s="29"/>
      <c r="BB478" s="29"/>
      <c r="BC478" s="29"/>
      <c r="BD478" s="34"/>
      <c r="BE478" s="29"/>
    </row>
    <row r="479" spans="4:57" x14ac:dyDescent="0.25">
      <c r="D479" s="23"/>
      <c r="E479" s="23"/>
      <c r="F479" s="23"/>
      <c r="I479" s="23"/>
      <c r="J479" s="23"/>
      <c r="K479" s="23"/>
      <c r="L479" s="29"/>
      <c r="M479" s="29"/>
      <c r="N479" s="29"/>
      <c r="O479" s="29"/>
      <c r="P479" s="29"/>
      <c r="Q479" s="29"/>
      <c r="R479" s="29"/>
      <c r="T479" s="29"/>
      <c r="AG479" s="29"/>
      <c r="AX479" s="29"/>
      <c r="AY479" s="60"/>
      <c r="AZ479" s="34"/>
      <c r="BA479" s="29"/>
      <c r="BB479" s="29"/>
      <c r="BC479" s="29"/>
      <c r="BD479" s="34"/>
      <c r="BE479" s="29"/>
    </row>
    <row r="480" spans="4:57" x14ac:dyDescent="0.25">
      <c r="D480" s="23"/>
      <c r="E480" s="23"/>
      <c r="F480" s="23"/>
      <c r="I480" s="23"/>
      <c r="J480" s="23"/>
      <c r="K480" s="23"/>
      <c r="L480" s="29"/>
      <c r="M480" s="29"/>
      <c r="N480" s="29"/>
      <c r="O480" s="29"/>
      <c r="P480" s="29"/>
      <c r="Q480" s="29"/>
      <c r="R480" s="29"/>
      <c r="T480" s="29"/>
      <c r="AG480" s="29"/>
      <c r="AX480" s="29"/>
      <c r="AY480" s="60"/>
      <c r="AZ480" s="34"/>
      <c r="BA480" s="29"/>
      <c r="BB480" s="29"/>
      <c r="BC480" s="29"/>
      <c r="BD480" s="34"/>
      <c r="BE480" s="29"/>
    </row>
    <row r="481" spans="4:57" x14ac:dyDescent="0.25">
      <c r="D481" s="23"/>
      <c r="E481" s="23"/>
      <c r="F481" s="23"/>
      <c r="I481" s="23"/>
      <c r="J481" s="23"/>
      <c r="K481" s="23"/>
      <c r="L481" s="29"/>
      <c r="M481" s="29"/>
      <c r="N481" s="29"/>
      <c r="O481" s="29"/>
      <c r="P481" s="29"/>
      <c r="Q481" s="29"/>
      <c r="R481" s="29"/>
      <c r="T481" s="29"/>
      <c r="AG481" s="29"/>
      <c r="AX481" s="29"/>
      <c r="AY481" s="60"/>
      <c r="AZ481" s="34"/>
      <c r="BA481" s="29"/>
      <c r="BB481" s="29"/>
      <c r="BC481" s="29"/>
      <c r="BD481" s="34"/>
      <c r="BE481" s="29"/>
    </row>
    <row r="482" spans="4:57" x14ac:dyDescent="0.25">
      <c r="D482" s="23"/>
      <c r="E482" s="23"/>
      <c r="F482" s="23"/>
      <c r="I482" s="23"/>
      <c r="J482" s="23"/>
      <c r="K482" s="23"/>
      <c r="L482" s="29"/>
      <c r="M482" s="29"/>
      <c r="N482" s="29"/>
      <c r="O482" s="29"/>
      <c r="P482" s="29"/>
      <c r="Q482" s="29"/>
      <c r="R482" s="29"/>
      <c r="T482" s="29"/>
      <c r="AG482" s="29"/>
      <c r="AX482" s="29"/>
      <c r="AY482" s="60"/>
      <c r="AZ482" s="34"/>
      <c r="BA482" s="29"/>
      <c r="BB482" s="29"/>
      <c r="BC482" s="29"/>
      <c r="BD482" s="34"/>
      <c r="BE482" s="29"/>
    </row>
    <row r="483" spans="4:57" x14ac:dyDescent="0.25">
      <c r="D483" s="23"/>
      <c r="E483" s="23"/>
      <c r="F483" s="23"/>
      <c r="I483" s="23"/>
      <c r="J483" s="23"/>
      <c r="K483" s="23"/>
      <c r="L483" s="29"/>
      <c r="M483" s="29"/>
      <c r="N483" s="29"/>
      <c r="O483" s="29"/>
      <c r="P483" s="29"/>
      <c r="Q483" s="29"/>
      <c r="R483" s="29"/>
      <c r="T483" s="29"/>
      <c r="AG483" s="29"/>
      <c r="AX483" s="29"/>
      <c r="AY483" s="60"/>
      <c r="AZ483" s="34"/>
      <c r="BA483" s="29"/>
      <c r="BB483" s="29"/>
      <c r="BC483" s="29"/>
      <c r="BD483" s="34"/>
      <c r="BE483" s="29"/>
    </row>
    <row r="484" spans="4:57" x14ac:dyDescent="0.25">
      <c r="D484" s="23"/>
      <c r="E484" s="23"/>
      <c r="F484" s="23"/>
      <c r="I484" s="23"/>
      <c r="J484" s="23"/>
      <c r="K484" s="23"/>
      <c r="L484" s="29"/>
      <c r="M484" s="29"/>
      <c r="N484" s="29"/>
      <c r="O484" s="29"/>
      <c r="P484" s="29"/>
      <c r="Q484" s="29"/>
      <c r="R484" s="29"/>
      <c r="T484" s="29"/>
      <c r="AG484" s="29"/>
      <c r="AX484" s="29"/>
      <c r="AY484" s="60"/>
      <c r="AZ484" s="34"/>
      <c r="BA484" s="29"/>
      <c r="BB484" s="29"/>
      <c r="BC484" s="29"/>
      <c r="BD484" s="34"/>
      <c r="BE484" s="29"/>
    </row>
    <row r="485" spans="4:57" x14ac:dyDescent="0.25">
      <c r="D485" s="23"/>
      <c r="E485" s="23"/>
      <c r="F485" s="23"/>
      <c r="I485" s="23"/>
      <c r="J485" s="23"/>
      <c r="K485" s="23"/>
      <c r="L485" s="29"/>
      <c r="M485" s="29"/>
      <c r="N485" s="29"/>
      <c r="O485" s="29"/>
      <c r="P485" s="29"/>
      <c r="Q485" s="29"/>
      <c r="R485" s="29"/>
      <c r="T485" s="29"/>
      <c r="AG485" s="29"/>
      <c r="AX485" s="29"/>
      <c r="AY485" s="60"/>
      <c r="AZ485" s="34"/>
      <c r="BA485" s="29"/>
      <c r="BB485" s="29"/>
      <c r="BC485" s="29"/>
      <c r="BD485" s="34"/>
      <c r="BE485" s="29"/>
    </row>
    <row r="486" spans="4:57" x14ac:dyDescent="0.25">
      <c r="D486" s="23"/>
      <c r="E486" s="23"/>
      <c r="F486" s="23"/>
      <c r="I486" s="23"/>
      <c r="J486" s="23"/>
      <c r="K486" s="23"/>
      <c r="L486" s="29"/>
      <c r="M486" s="29"/>
      <c r="N486" s="29"/>
      <c r="O486" s="29"/>
      <c r="P486" s="29"/>
      <c r="Q486" s="29"/>
      <c r="R486" s="29"/>
      <c r="T486" s="29"/>
      <c r="AG486" s="29"/>
      <c r="AX486" s="29"/>
      <c r="AY486" s="60"/>
      <c r="AZ486" s="34"/>
      <c r="BA486" s="29"/>
      <c r="BB486" s="29"/>
      <c r="BC486" s="29"/>
      <c r="BD486" s="34"/>
      <c r="BE486" s="29"/>
    </row>
    <row r="487" spans="4:57" x14ac:dyDescent="0.25">
      <c r="D487" s="23"/>
      <c r="E487" s="23"/>
      <c r="F487" s="23"/>
      <c r="I487" s="23"/>
      <c r="J487" s="23"/>
      <c r="K487" s="23"/>
      <c r="L487" s="29"/>
      <c r="M487" s="29"/>
      <c r="N487" s="29"/>
      <c r="O487" s="29"/>
      <c r="P487" s="29"/>
      <c r="Q487" s="29"/>
      <c r="R487" s="29"/>
      <c r="T487" s="29"/>
      <c r="AG487" s="29"/>
      <c r="AX487" s="29"/>
      <c r="AY487" s="60"/>
      <c r="AZ487" s="34"/>
      <c r="BA487" s="29"/>
      <c r="BB487" s="29"/>
      <c r="BC487" s="29"/>
      <c r="BD487" s="34"/>
      <c r="BE487" s="29"/>
    </row>
    <row r="488" spans="4:57" x14ac:dyDescent="0.25">
      <c r="D488" s="23"/>
      <c r="E488" s="23"/>
      <c r="F488" s="23"/>
      <c r="I488" s="23"/>
      <c r="J488" s="23"/>
      <c r="K488" s="23"/>
      <c r="L488" s="29"/>
      <c r="M488" s="29"/>
      <c r="N488" s="29"/>
      <c r="O488" s="29"/>
      <c r="P488" s="29"/>
      <c r="Q488" s="29"/>
      <c r="R488" s="29"/>
      <c r="T488" s="29"/>
      <c r="AG488" s="29"/>
      <c r="AX488" s="29"/>
      <c r="AY488" s="60"/>
      <c r="AZ488" s="34"/>
      <c r="BA488" s="29"/>
      <c r="BB488" s="29"/>
      <c r="BC488" s="29"/>
      <c r="BD488" s="34"/>
      <c r="BE488" s="29"/>
    </row>
    <row r="489" spans="4:57" x14ac:dyDescent="0.25">
      <c r="D489" s="23"/>
      <c r="E489" s="23"/>
      <c r="F489" s="23"/>
      <c r="I489" s="23"/>
      <c r="J489" s="23"/>
      <c r="K489" s="23"/>
      <c r="L489" s="29"/>
      <c r="M489" s="29"/>
      <c r="N489" s="29"/>
      <c r="O489" s="29"/>
      <c r="P489" s="29"/>
      <c r="Q489" s="29"/>
      <c r="R489" s="29"/>
      <c r="T489" s="29"/>
      <c r="AG489" s="29"/>
      <c r="AX489" s="29"/>
      <c r="AY489" s="60"/>
      <c r="AZ489" s="34"/>
      <c r="BA489" s="29"/>
      <c r="BB489" s="29"/>
      <c r="BC489" s="29"/>
      <c r="BD489" s="34"/>
      <c r="BE489" s="29"/>
    </row>
    <row r="490" spans="4:57" x14ac:dyDescent="0.25">
      <c r="D490" s="23"/>
      <c r="E490" s="23"/>
      <c r="F490" s="23"/>
      <c r="I490" s="23"/>
      <c r="J490" s="23"/>
      <c r="K490" s="23"/>
      <c r="L490" s="29"/>
      <c r="M490" s="29"/>
      <c r="N490" s="29"/>
      <c r="O490" s="29"/>
      <c r="P490" s="29"/>
      <c r="Q490" s="29"/>
      <c r="R490" s="29"/>
      <c r="T490" s="29"/>
      <c r="AG490" s="29"/>
      <c r="AX490" s="29"/>
      <c r="AY490" s="60"/>
      <c r="AZ490" s="34"/>
      <c r="BA490" s="29"/>
      <c r="BB490" s="29"/>
      <c r="BC490" s="29"/>
      <c r="BD490" s="34"/>
      <c r="BE490" s="29"/>
    </row>
    <row r="491" spans="4:57" x14ac:dyDescent="0.25">
      <c r="D491" s="23"/>
      <c r="E491" s="23"/>
      <c r="F491" s="23"/>
      <c r="I491" s="23"/>
      <c r="J491" s="23"/>
      <c r="K491" s="23"/>
      <c r="L491" s="29"/>
      <c r="M491" s="29"/>
      <c r="N491" s="29"/>
      <c r="O491" s="29"/>
      <c r="P491" s="29"/>
      <c r="Q491" s="29"/>
      <c r="R491" s="29"/>
      <c r="T491" s="29"/>
      <c r="AG491" s="29"/>
      <c r="AX491" s="29"/>
      <c r="AY491" s="60"/>
      <c r="AZ491" s="34"/>
      <c r="BA491" s="29"/>
      <c r="BB491" s="29"/>
      <c r="BC491" s="29"/>
      <c r="BD491" s="34"/>
      <c r="BE491" s="29"/>
    </row>
    <row r="492" spans="4:57" x14ac:dyDescent="0.25">
      <c r="D492" s="23"/>
      <c r="E492" s="23"/>
      <c r="F492" s="23"/>
      <c r="I492" s="23"/>
      <c r="J492" s="23"/>
      <c r="K492" s="23"/>
      <c r="L492" s="29"/>
      <c r="M492" s="29"/>
      <c r="N492" s="29"/>
      <c r="O492" s="29"/>
      <c r="P492" s="29"/>
      <c r="Q492" s="29"/>
      <c r="R492" s="29"/>
      <c r="T492" s="29"/>
      <c r="AG492" s="29"/>
      <c r="AX492" s="29"/>
      <c r="AY492" s="60"/>
      <c r="AZ492" s="34"/>
      <c r="BA492" s="29"/>
      <c r="BB492" s="29"/>
      <c r="BC492" s="29"/>
      <c r="BD492" s="34"/>
      <c r="BE492" s="29"/>
    </row>
    <row r="493" spans="4:57" x14ac:dyDescent="0.25">
      <c r="D493" s="23"/>
      <c r="E493" s="23"/>
      <c r="F493" s="23"/>
      <c r="I493" s="23"/>
      <c r="J493" s="23"/>
      <c r="K493" s="23"/>
      <c r="L493" s="29"/>
      <c r="M493" s="29"/>
      <c r="N493" s="29"/>
      <c r="O493" s="29"/>
      <c r="P493" s="29"/>
      <c r="Q493" s="29"/>
      <c r="R493" s="29"/>
      <c r="T493" s="29"/>
      <c r="AG493" s="29"/>
      <c r="AX493" s="29"/>
      <c r="AY493" s="60"/>
      <c r="AZ493" s="34"/>
      <c r="BA493" s="29"/>
      <c r="BB493" s="29"/>
      <c r="BC493" s="29"/>
      <c r="BD493" s="34"/>
      <c r="BE493" s="29"/>
    </row>
    <row r="494" spans="4:57" x14ac:dyDescent="0.25">
      <c r="D494" s="23"/>
      <c r="E494" s="23"/>
      <c r="F494" s="23"/>
      <c r="I494" s="23"/>
      <c r="J494" s="23"/>
      <c r="K494" s="23"/>
      <c r="L494" s="29"/>
      <c r="M494" s="29"/>
      <c r="N494" s="29"/>
      <c r="O494" s="29"/>
      <c r="P494" s="29"/>
      <c r="Q494" s="29"/>
      <c r="R494" s="29"/>
      <c r="T494" s="29"/>
      <c r="AG494" s="29"/>
      <c r="AX494" s="29"/>
      <c r="AY494" s="60"/>
      <c r="AZ494" s="34"/>
      <c r="BA494" s="29"/>
      <c r="BB494" s="29"/>
      <c r="BC494" s="29"/>
      <c r="BD494" s="34"/>
      <c r="BE494" s="29"/>
    </row>
    <row r="495" spans="4:57" x14ac:dyDescent="0.25">
      <c r="D495" s="23"/>
      <c r="E495" s="23"/>
      <c r="F495" s="23"/>
      <c r="I495" s="23"/>
      <c r="J495" s="23"/>
      <c r="K495" s="23"/>
      <c r="L495" s="29"/>
      <c r="M495" s="29"/>
      <c r="N495" s="29"/>
      <c r="O495" s="29"/>
      <c r="P495" s="29"/>
      <c r="Q495" s="29"/>
      <c r="R495" s="29"/>
      <c r="T495" s="29"/>
      <c r="AG495" s="29"/>
    </row>
    <row r="496" spans="4:57" x14ac:dyDescent="0.25">
      <c r="D496" s="23"/>
      <c r="E496" s="23"/>
      <c r="F496" s="23"/>
      <c r="I496" s="23"/>
      <c r="J496" s="23"/>
      <c r="K496" s="23"/>
      <c r="L496" s="29"/>
      <c r="M496" s="29"/>
      <c r="N496" s="29"/>
      <c r="O496" s="29"/>
      <c r="P496" s="29"/>
      <c r="Q496" s="29"/>
      <c r="R496" s="29"/>
      <c r="T496" s="29"/>
      <c r="AG496" s="29"/>
    </row>
    <row r="524" spans="4:57" x14ac:dyDescent="0.25">
      <c r="D524" s="23"/>
      <c r="E524" s="23"/>
      <c r="F524" s="23"/>
      <c r="I524" s="23"/>
      <c r="J524" s="23"/>
      <c r="K524" s="23"/>
      <c r="AX524" s="29"/>
      <c r="AY524" s="60"/>
      <c r="AZ524" s="34"/>
      <c r="BA524" s="29"/>
      <c r="BB524" s="29"/>
      <c r="BC524" s="29"/>
      <c r="BD524" s="34"/>
      <c r="BE524" s="29"/>
    </row>
    <row r="525" spans="4:57" x14ac:dyDescent="0.25">
      <c r="D525" s="23"/>
      <c r="E525" s="23"/>
      <c r="F525" s="23"/>
      <c r="I525" s="23"/>
      <c r="J525" s="23"/>
      <c r="K525" s="23"/>
      <c r="AX525" s="29"/>
      <c r="AY525" s="60"/>
      <c r="AZ525" s="34"/>
      <c r="BA525" s="29"/>
      <c r="BB525" s="29"/>
      <c r="BC525" s="29"/>
      <c r="BD525" s="34"/>
      <c r="BE525" s="29"/>
    </row>
    <row r="526" spans="4:57" x14ac:dyDescent="0.25">
      <c r="D526" s="23"/>
      <c r="E526" s="23"/>
      <c r="F526" s="23"/>
      <c r="I526" s="23"/>
      <c r="J526" s="23"/>
      <c r="K526" s="23"/>
      <c r="L526" s="29"/>
      <c r="M526" s="29"/>
      <c r="N526" s="29"/>
      <c r="O526" s="29"/>
      <c r="P526" s="29"/>
      <c r="Q526" s="29"/>
      <c r="R526" s="29"/>
      <c r="T526" s="29"/>
      <c r="AG526" s="29"/>
      <c r="AX526" s="29"/>
      <c r="AY526" s="60"/>
      <c r="AZ526" s="34"/>
      <c r="BA526" s="29"/>
      <c r="BB526" s="29"/>
      <c r="BC526" s="29"/>
      <c r="BD526" s="34"/>
      <c r="BE526" s="29"/>
    </row>
    <row r="527" spans="4:57" x14ac:dyDescent="0.25">
      <c r="D527" s="23"/>
      <c r="E527" s="23"/>
      <c r="F527" s="23"/>
      <c r="I527" s="23"/>
      <c r="J527" s="23"/>
      <c r="K527" s="23"/>
      <c r="L527" s="29"/>
      <c r="M527" s="29"/>
      <c r="N527" s="29"/>
      <c r="O527" s="29"/>
      <c r="P527" s="29"/>
      <c r="Q527" s="29"/>
      <c r="R527" s="29"/>
      <c r="T527" s="29"/>
      <c r="AG527" s="29"/>
      <c r="AX527" s="29"/>
      <c r="AY527" s="60"/>
      <c r="AZ527" s="34"/>
      <c r="BA527" s="29"/>
      <c r="BB527" s="29"/>
      <c r="BC527" s="29"/>
      <c r="BD527" s="34"/>
      <c r="BE527" s="29"/>
    </row>
    <row r="528" spans="4:57" x14ac:dyDescent="0.25">
      <c r="D528" s="23"/>
      <c r="E528" s="23"/>
      <c r="F528" s="23"/>
      <c r="I528" s="23"/>
      <c r="J528" s="23"/>
      <c r="K528" s="23"/>
      <c r="L528" s="29"/>
      <c r="M528" s="29"/>
      <c r="N528" s="29"/>
      <c r="O528" s="29"/>
      <c r="P528" s="29"/>
      <c r="Q528" s="29"/>
      <c r="R528" s="29"/>
      <c r="T528" s="29"/>
      <c r="AG528" s="29"/>
      <c r="AX528" s="29"/>
      <c r="AY528" s="60"/>
      <c r="AZ528" s="34"/>
      <c r="BA528" s="29"/>
      <c r="BB528" s="29"/>
      <c r="BC528" s="29"/>
      <c r="BD528" s="34"/>
      <c r="BE528" s="29"/>
    </row>
    <row r="529" spans="4:57" x14ac:dyDescent="0.25">
      <c r="D529" s="23"/>
      <c r="E529" s="23"/>
      <c r="F529" s="23"/>
      <c r="I529" s="23"/>
      <c r="J529" s="23"/>
      <c r="K529" s="23"/>
      <c r="L529" s="29"/>
      <c r="M529" s="29"/>
      <c r="N529" s="29"/>
      <c r="O529" s="29"/>
      <c r="P529" s="29"/>
      <c r="Q529" s="29"/>
      <c r="R529" s="29"/>
      <c r="T529" s="29"/>
      <c r="AG529" s="29"/>
      <c r="AX529" s="29"/>
      <c r="AY529" s="60"/>
      <c r="AZ529" s="34"/>
      <c r="BA529" s="29"/>
      <c r="BB529" s="29"/>
      <c r="BC529" s="29"/>
      <c r="BD529" s="34"/>
      <c r="BE529" s="29"/>
    </row>
    <row r="530" spans="4:57" x14ac:dyDescent="0.25">
      <c r="D530" s="23"/>
      <c r="E530" s="23"/>
      <c r="F530" s="23"/>
      <c r="I530" s="23"/>
      <c r="J530" s="23"/>
      <c r="K530" s="23"/>
      <c r="L530" s="29"/>
      <c r="M530" s="29"/>
      <c r="N530" s="29"/>
      <c r="O530" s="29"/>
      <c r="P530" s="29"/>
      <c r="Q530" s="29"/>
      <c r="R530" s="29"/>
      <c r="T530" s="29"/>
      <c r="AG530" s="29"/>
      <c r="AX530" s="29"/>
      <c r="AY530" s="60"/>
      <c r="AZ530" s="34"/>
      <c r="BA530" s="29"/>
      <c r="BB530" s="29"/>
      <c r="BC530" s="29"/>
      <c r="BD530" s="34"/>
      <c r="BE530" s="29"/>
    </row>
    <row r="531" spans="4:57" x14ac:dyDescent="0.25">
      <c r="D531" s="23"/>
      <c r="E531" s="23"/>
      <c r="F531" s="23"/>
      <c r="I531" s="23"/>
      <c r="J531" s="23"/>
      <c r="K531" s="23"/>
      <c r="L531" s="29"/>
      <c r="M531" s="29"/>
      <c r="N531" s="29"/>
      <c r="O531" s="29"/>
      <c r="P531" s="29"/>
      <c r="Q531" s="29"/>
      <c r="R531" s="29"/>
      <c r="T531" s="29"/>
      <c r="AG531" s="29"/>
      <c r="AX531" s="29"/>
      <c r="AY531" s="60"/>
      <c r="AZ531" s="34"/>
      <c r="BA531" s="29"/>
      <c r="BB531" s="29"/>
      <c r="BC531" s="29"/>
      <c r="BD531" s="34"/>
      <c r="BE531" s="29"/>
    </row>
    <row r="532" spans="4:57" x14ac:dyDescent="0.25">
      <c r="D532" s="23"/>
      <c r="E532" s="23"/>
      <c r="F532" s="23"/>
      <c r="I532" s="23"/>
      <c r="J532" s="23"/>
      <c r="K532" s="23"/>
      <c r="L532" s="29"/>
      <c r="M532" s="29"/>
      <c r="N532" s="29"/>
      <c r="O532" s="29"/>
      <c r="P532" s="29"/>
      <c r="Q532" s="29"/>
      <c r="R532" s="29"/>
      <c r="T532" s="29"/>
      <c r="AG532" s="29"/>
      <c r="AX532" s="29"/>
      <c r="AY532" s="60"/>
      <c r="AZ532" s="34"/>
      <c r="BA532" s="29"/>
      <c r="BB532" s="29"/>
      <c r="BC532" s="29"/>
      <c r="BD532" s="34"/>
      <c r="BE532" s="29"/>
    </row>
    <row r="533" spans="4:57" x14ac:dyDescent="0.25">
      <c r="D533" s="23"/>
      <c r="E533" s="23"/>
      <c r="F533" s="23"/>
      <c r="I533" s="23"/>
      <c r="J533" s="23"/>
      <c r="K533" s="23"/>
      <c r="L533" s="29"/>
      <c r="M533" s="29"/>
      <c r="N533" s="29"/>
      <c r="O533" s="29"/>
      <c r="P533" s="29"/>
      <c r="Q533" s="29"/>
      <c r="R533" s="29"/>
      <c r="T533" s="29"/>
      <c r="AG533" s="29"/>
      <c r="AX533" s="29"/>
      <c r="AY533" s="60"/>
      <c r="AZ533" s="34"/>
      <c r="BA533" s="29"/>
      <c r="BB533" s="29"/>
      <c r="BC533" s="29"/>
      <c r="BD533" s="34"/>
      <c r="BE533" s="29"/>
    </row>
    <row r="534" spans="4:57" x14ac:dyDescent="0.25">
      <c r="D534" s="23"/>
      <c r="E534" s="23"/>
      <c r="F534" s="23"/>
      <c r="I534" s="23"/>
      <c r="J534" s="23"/>
      <c r="K534" s="23"/>
      <c r="L534" s="29"/>
      <c r="M534" s="29"/>
      <c r="N534" s="29"/>
      <c r="O534" s="29"/>
      <c r="P534" s="29"/>
      <c r="Q534" s="29"/>
      <c r="R534" s="29"/>
      <c r="T534" s="29"/>
      <c r="AG534" s="29"/>
      <c r="AX534" s="29"/>
      <c r="AY534" s="60"/>
      <c r="AZ534" s="34"/>
      <c r="BA534" s="29"/>
      <c r="BB534" s="29"/>
      <c r="BC534" s="29"/>
      <c r="BD534" s="34"/>
      <c r="BE534" s="29"/>
    </row>
    <row r="535" spans="4:57" x14ac:dyDescent="0.25">
      <c r="D535" s="23"/>
      <c r="E535" s="23"/>
      <c r="F535" s="23"/>
      <c r="I535" s="23"/>
      <c r="J535" s="23"/>
      <c r="K535" s="23"/>
      <c r="L535" s="29"/>
      <c r="M535" s="29"/>
      <c r="N535" s="29"/>
      <c r="O535" s="29"/>
      <c r="P535" s="29"/>
      <c r="Q535" s="29"/>
      <c r="R535" s="29"/>
      <c r="T535" s="29"/>
      <c r="AG535" s="29"/>
      <c r="AX535" s="29"/>
      <c r="AY535" s="60"/>
      <c r="AZ535" s="34"/>
      <c r="BA535" s="29"/>
      <c r="BB535" s="29"/>
      <c r="BC535" s="29"/>
      <c r="BD535" s="34"/>
      <c r="BE535" s="29"/>
    </row>
    <row r="536" spans="4:57" x14ac:dyDescent="0.25">
      <c r="D536" s="23"/>
      <c r="E536" s="23"/>
      <c r="F536" s="23"/>
      <c r="I536" s="23"/>
      <c r="J536" s="23"/>
      <c r="K536" s="23"/>
      <c r="L536" s="29"/>
      <c r="M536" s="29"/>
      <c r="N536" s="29"/>
      <c r="O536" s="29"/>
      <c r="P536" s="29"/>
      <c r="Q536" s="29"/>
      <c r="R536" s="29"/>
      <c r="T536" s="29"/>
      <c r="AG536" s="29"/>
      <c r="AX536" s="29"/>
      <c r="AY536" s="60"/>
      <c r="AZ536" s="34"/>
      <c r="BA536" s="29"/>
      <c r="BB536" s="29"/>
      <c r="BC536" s="29"/>
      <c r="BD536" s="34"/>
      <c r="BE536" s="29"/>
    </row>
    <row r="537" spans="4:57" x14ac:dyDescent="0.25">
      <c r="D537" s="23"/>
      <c r="E537" s="23"/>
      <c r="F537" s="23"/>
      <c r="I537" s="23"/>
      <c r="J537" s="23"/>
      <c r="K537" s="23"/>
      <c r="L537" s="29"/>
      <c r="M537" s="29"/>
      <c r="N537" s="29"/>
      <c r="O537" s="29"/>
      <c r="P537" s="29"/>
      <c r="Q537" s="29"/>
      <c r="R537" s="29"/>
      <c r="T537" s="29"/>
      <c r="AG537" s="29"/>
      <c r="AX537" s="29"/>
      <c r="AY537" s="60"/>
      <c r="AZ537" s="34"/>
      <c r="BA537" s="29"/>
      <c r="BB537" s="29"/>
      <c r="BC537" s="29"/>
      <c r="BD537" s="34"/>
      <c r="BE537" s="29"/>
    </row>
    <row r="538" spans="4:57" x14ac:dyDescent="0.25">
      <c r="D538" s="23"/>
      <c r="E538" s="23"/>
      <c r="F538" s="23"/>
      <c r="I538" s="23"/>
      <c r="J538" s="23"/>
      <c r="K538" s="23"/>
      <c r="L538" s="29"/>
      <c r="M538" s="29"/>
      <c r="N538" s="29"/>
      <c r="O538" s="29"/>
      <c r="P538" s="29"/>
      <c r="Q538" s="29"/>
      <c r="R538" s="29"/>
      <c r="T538" s="29"/>
      <c r="AG538" s="29"/>
      <c r="AX538" s="29"/>
      <c r="AY538" s="60"/>
      <c r="AZ538" s="34"/>
      <c r="BA538" s="29"/>
      <c r="BB538" s="29"/>
      <c r="BC538" s="29"/>
      <c r="BD538" s="34"/>
      <c r="BE538" s="29"/>
    </row>
    <row r="539" spans="4:57" x14ac:dyDescent="0.25">
      <c r="D539" s="23"/>
      <c r="E539" s="23"/>
      <c r="F539" s="23"/>
      <c r="I539" s="23"/>
      <c r="J539" s="23"/>
      <c r="K539" s="23"/>
      <c r="L539" s="29"/>
      <c r="M539" s="29"/>
      <c r="N539" s="29"/>
      <c r="O539" s="29"/>
      <c r="P539" s="29"/>
      <c r="Q539" s="29"/>
      <c r="R539" s="29"/>
      <c r="T539" s="29"/>
      <c r="AG539" s="29"/>
      <c r="AX539" s="29"/>
      <c r="AY539" s="60"/>
      <c r="AZ539" s="34"/>
      <c r="BA539" s="29"/>
      <c r="BB539" s="29"/>
      <c r="BC539" s="29"/>
      <c r="BD539" s="34"/>
      <c r="BE539" s="29"/>
    </row>
    <row r="540" spans="4:57" x14ac:dyDescent="0.25">
      <c r="D540" s="23"/>
      <c r="E540" s="23"/>
      <c r="F540" s="23"/>
      <c r="I540" s="23"/>
      <c r="J540" s="23"/>
      <c r="K540" s="23"/>
      <c r="L540" s="29"/>
      <c r="M540" s="29"/>
      <c r="N540" s="29"/>
      <c r="O540" s="29"/>
      <c r="P540" s="29"/>
      <c r="Q540" s="29"/>
      <c r="R540" s="29"/>
      <c r="T540" s="29"/>
      <c r="AG540" s="29"/>
      <c r="AX540" s="29"/>
      <c r="AY540" s="60"/>
      <c r="AZ540" s="34"/>
      <c r="BA540" s="29"/>
      <c r="BB540" s="29"/>
      <c r="BC540" s="29"/>
      <c r="BD540" s="34"/>
      <c r="BE540" s="29"/>
    </row>
    <row r="541" spans="4:57" x14ac:dyDescent="0.25">
      <c r="D541" s="23"/>
      <c r="E541" s="23"/>
      <c r="F541" s="23"/>
      <c r="I541" s="23"/>
      <c r="J541" s="23"/>
      <c r="K541" s="23"/>
      <c r="L541" s="29"/>
      <c r="M541" s="29"/>
      <c r="N541" s="29"/>
      <c r="O541" s="29"/>
      <c r="P541" s="29"/>
      <c r="Q541" s="29"/>
      <c r="R541" s="29"/>
      <c r="T541" s="29"/>
      <c r="AG541" s="29"/>
      <c r="AX541" s="29"/>
      <c r="AY541" s="60"/>
      <c r="AZ541" s="34"/>
      <c r="BA541" s="29"/>
      <c r="BB541" s="29"/>
      <c r="BC541" s="29"/>
      <c r="BD541" s="34"/>
      <c r="BE541" s="29"/>
    </row>
    <row r="542" spans="4:57" x14ac:dyDescent="0.25">
      <c r="D542" s="23"/>
      <c r="E542" s="23"/>
      <c r="F542" s="23"/>
      <c r="I542" s="23"/>
      <c r="J542" s="23"/>
      <c r="K542" s="23"/>
      <c r="L542" s="29"/>
      <c r="M542" s="29"/>
      <c r="N542" s="29"/>
      <c r="O542" s="29"/>
      <c r="P542" s="29"/>
      <c r="Q542" s="29"/>
      <c r="R542" s="29"/>
      <c r="T542" s="29"/>
      <c r="AG542" s="29"/>
      <c r="AX542" s="29"/>
      <c r="AY542" s="60"/>
      <c r="AZ542" s="34"/>
      <c r="BA542" s="29"/>
      <c r="BB542" s="29"/>
      <c r="BC542" s="29"/>
      <c r="BD542" s="34"/>
      <c r="BE542" s="29"/>
    </row>
    <row r="543" spans="4:57" x14ac:dyDescent="0.25">
      <c r="D543" s="23"/>
      <c r="E543" s="23"/>
      <c r="F543" s="23"/>
      <c r="I543" s="23"/>
      <c r="J543" s="23"/>
      <c r="K543" s="23"/>
      <c r="L543" s="29"/>
      <c r="M543" s="29"/>
      <c r="N543" s="29"/>
      <c r="O543" s="29"/>
      <c r="P543" s="29"/>
      <c r="Q543" s="29"/>
      <c r="R543" s="29"/>
      <c r="T543" s="29"/>
      <c r="AG543" s="29"/>
      <c r="AX543" s="29"/>
      <c r="AY543" s="60"/>
      <c r="AZ543" s="34"/>
      <c r="BA543" s="29"/>
      <c r="BB543" s="29"/>
      <c r="BC543" s="29"/>
      <c r="BD543" s="34"/>
      <c r="BE543" s="29"/>
    </row>
    <row r="544" spans="4:57" x14ac:dyDescent="0.25">
      <c r="D544" s="23"/>
      <c r="E544" s="23"/>
      <c r="F544" s="23"/>
      <c r="I544" s="23"/>
      <c r="J544" s="23"/>
      <c r="K544" s="23"/>
      <c r="L544" s="29"/>
      <c r="M544" s="29"/>
      <c r="N544" s="29"/>
      <c r="O544" s="29"/>
      <c r="P544" s="29"/>
      <c r="Q544" s="29"/>
      <c r="R544" s="29"/>
      <c r="T544" s="29"/>
      <c r="AG544" s="29"/>
      <c r="AX544" s="29"/>
      <c r="AY544" s="60"/>
      <c r="AZ544" s="34"/>
      <c r="BA544" s="29"/>
      <c r="BB544" s="29"/>
      <c r="BC544" s="29"/>
      <c r="BD544" s="34"/>
      <c r="BE544" s="29"/>
    </row>
    <row r="545" spans="4:57" x14ac:dyDescent="0.25">
      <c r="D545" s="23"/>
      <c r="E545" s="23"/>
      <c r="F545" s="23"/>
      <c r="I545" s="23"/>
      <c r="J545" s="23"/>
      <c r="K545" s="23"/>
      <c r="L545" s="29"/>
      <c r="M545" s="29"/>
      <c r="N545" s="29"/>
      <c r="O545" s="29"/>
      <c r="P545" s="29"/>
      <c r="Q545" s="29"/>
      <c r="R545" s="29"/>
      <c r="T545" s="29"/>
      <c r="AG545" s="29"/>
      <c r="AX545" s="29"/>
      <c r="AY545" s="60"/>
      <c r="AZ545" s="34"/>
      <c r="BA545" s="29"/>
      <c r="BB545" s="29"/>
      <c r="BC545" s="29"/>
      <c r="BD545" s="34"/>
      <c r="BE545" s="29"/>
    </row>
    <row r="546" spans="4:57" x14ac:dyDescent="0.25">
      <c r="D546" s="23"/>
      <c r="E546" s="23"/>
      <c r="F546" s="23"/>
      <c r="I546" s="23"/>
      <c r="J546" s="23"/>
      <c r="K546" s="23"/>
      <c r="L546" s="29"/>
      <c r="M546" s="29"/>
      <c r="N546" s="29"/>
      <c r="O546" s="29"/>
      <c r="P546" s="29"/>
      <c r="Q546" s="29"/>
      <c r="R546" s="29"/>
      <c r="T546" s="29"/>
      <c r="AG546" s="29"/>
      <c r="AX546" s="29"/>
      <c r="AY546" s="60"/>
      <c r="AZ546" s="34"/>
      <c r="BA546" s="29"/>
      <c r="BB546" s="29"/>
      <c r="BC546" s="29"/>
      <c r="BD546" s="34"/>
      <c r="BE546" s="29"/>
    </row>
    <row r="547" spans="4:57" x14ac:dyDescent="0.25">
      <c r="D547" s="23"/>
      <c r="E547" s="23"/>
      <c r="F547" s="23"/>
      <c r="I547" s="23"/>
      <c r="J547" s="23"/>
      <c r="K547" s="23"/>
      <c r="L547" s="29"/>
      <c r="M547" s="29"/>
      <c r="N547" s="29"/>
      <c r="O547" s="29"/>
      <c r="P547" s="29"/>
      <c r="Q547" s="29"/>
      <c r="R547" s="29"/>
      <c r="T547" s="29"/>
      <c r="AG547" s="29"/>
      <c r="AX547" s="29"/>
      <c r="AY547" s="60"/>
      <c r="AZ547" s="34"/>
      <c r="BA547" s="29"/>
      <c r="BB547" s="29"/>
      <c r="BC547" s="29"/>
      <c r="BD547" s="34"/>
      <c r="BE547" s="29"/>
    </row>
    <row r="548" spans="4:57" x14ac:dyDescent="0.25">
      <c r="D548" s="23"/>
      <c r="E548" s="23"/>
      <c r="F548" s="23"/>
      <c r="I548" s="23"/>
      <c r="J548" s="23"/>
      <c r="K548" s="23"/>
      <c r="L548" s="29"/>
      <c r="M548" s="29"/>
      <c r="N548" s="29"/>
      <c r="O548" s="29"/>
      <c r="P548" s="29"/>
      <c r="Q548" s="29"/>
      <c r="R548" s="29"/>
      <c r="T548" s="29"/>
      <c r="AG548" s="29"/>
      <c r="AX548" s="29"/>
      <c r="AY548" s="60"/>
      <c r="AZ548" s="34"/>
      <c r="BA548" s="29"/>
      <c r="BB548" s="29"/>
      <c r="BC548" s="29"/>
      <c r="BD548" s="34"/>
      <c r="BE548" s="29"/>
    </row>
    <row r="549" spans="4:57" x14ac:dyDescent="0.25">
      <c r="D549" s="23"/>
      <c r="E549" s="23"/>
      <c r="F549" s="23"/>
      <c r="I549" s="23"/>
      <c r="J549" s="23"/>
      <c r="K549" s="23"/>
      <c r="L549" s="29"/>
      <c r="M549" s="29"/>
      <c r="N549" s="29"/>
      <c r="O549" s="29"/>
      <c r="P549" s="29"/>
      <c r="Q549" s="29"/>
      <c r="R549" s="29"/>
      <c r="T549" s="29"/>
      <c r="AG549" s="29"/>
      <c r="AX549" s="29"/>
      <c r="AY549" s="60"/>
      <c r="AZ549" s="34"/>
      <c r="BA549" s="29"/>
      <c r="BB549" s="29"/>
      <c r="BC549" s="29"/>
      <c r="BD549" s="34"/>
      <c r="BE549" s="29"/>
    </row>
    <row r="550" spans="4:57" x14ac:dyDescent="0.25">
      <c r="D550" s="23"/>
      <c r="E550" s="23"/>
      <c r="F550" s="23"/>
      <c r="I550" s="23"/>
      <c r="J550" s="23"/>
      <c r="K550" s="23"/>
      <c r="L550" s="29"/>
      <c r="M550" s="29"/>
      <c r="N550" s="29"/>
      <c r="O550" s="29"/>
      <c r="P550" s="29"/>
      <c r="Q550" s="29"/>
      <c r="R550" s="29"/>
      <c r="T550" s="29"/>
      <c r="AG550" s="29"/>
      <c r="AX550" s="29"/>
      <c r="AY550" s="60"/>
      <c r="AZ550" s="34"/>
      <c r="BA550" s="29"/>
      <c r="BB550" s="29"/>
      <c r="BC550" s="29"/>
      <c r="BD550" s="34"/>
      <c r="BE550" s="29"/>
    </row>
    <row r="551" spans="4:57" x14ac:dyDescent="0.25">
      <c r="D551" s="23"/>
      <c r="E551" s="23"/>
      <c r="F551" s="23"/>
      <c r="I551" s="23"/>
      <c r="J551" s="23"/>
      <c r="K551" s="23"/>
      <c r="L551" s="29"/>
      <c r="M551" s="29"/>
      <c r="N551" s="29"/>
      <c r="O551" s="29"/>
      <c r="P551" s="29"/>
      <c r="Q551" s="29"/>
      <c r="R551" s="29"/>
      <c r="T551" s="29"/>
      <c r="AG551" s="29"/>
      <c r="AX551" s="29"/>
      <c r="AY551" s="60"/>
      <c r="AZ551" s="34"/>
      <c r="BA551" s="29"/>
      <c r="BB551" s="29"/>
      <c r="BC551" s="29"/>
      <c r="BD551" s="34"/>
      <c r="BE551" s="29"/>
    </row>
    <row r="552" spans="4:57" x14ac:dyDescent="0.25">
      <c r="D552" s="23"/>
      <c r="E552" s="23"/>
      <c r="F552" s="23"/>
      <c r="I552" s="23"/>
      <c r="J552" s="23"/>
      <c r="K552" s="23"/>
      <c r="L552" s="29"/>
      <c r="M552" s="29"/>
      <c r="N552" s="29"/>
      <c r="O552" s="29"/>
      <c r="P552" s="29"/>
      <c r="Q552" s="29"/>
      <c r="R552" s="29"/>
      <c r="T552" s="29"/>
      <c r="AG552" s="29"/>
      <c r="AX552" s="29"/>
      <c r="AY552" s="60"/>
      <c r="AZ552" s="34"/>
      <c r="BA552" s="29"/>
      <c r="BB552" s="29"/>
      <c r="BC552" s="29"/>
      <c r="BD552" s="34"/>
      <c r="BE552" s="29"/>
    </row>
    <row r="553" spans="4:57" x14ac:dyDescent="0.25">
      <c r="D553" s="23"/>
      <c r="E553" s="23"/>
      <c r="F553" s="23"/>
      <c r="I553" s="23"/>
      <c r="J553" s="23"/>
      <c r="K553" s="23"/>
      <c r="L553" s="29"/>
      <c r="M553" s="29"/>
      <c r="N553" s="29"/>
      <c r="O553" s="29"/>
      <c r="P553" s="29"/>
      <c r="Q553" s="29"/>
      <c r="R553" s="29"/>
      <c r="T553" s="29"/>
      <c r="AG553" s="29"/>
    </row>
    <row r="554" spans="4:57" x14ac:dyDescent="0.25">
      <c r="D554" s="23"/>
      <c r="E554" s="23"/>
      <c r="F554" s="23"/>
      <c r="I554" s="23"/>
      <c r="J554" s="23"/>
      <c r="K554" s="23"/>
      <c r="L554" s="29"/>
      <c r="M554" s="29"/>
      <c r="N554" s="29"/>
      <c r="O554" s="29"/>
      <c r="P554" s="29"/>
      <c r="Q554" s="29"/>
      <c r="R554" s="29"/>
      <c r="T554" s="29"/>
      <c r="AG554" s="29"/>
    </row>
    <row r="581" spans="4:57" x14ac:dyDescent="0.25">
      <c r="D581" s="23"/>
      <c r="E581" s="23"/>
      <c r="F581" s="23"/>
      <c r="I581" s="23"/>
      <c r="J581" s="23"/>
      <c r="K581" s="23"/>
      <c r="AX581" s="29"/>
      <c r="AY581" s="60"/>
      <c r="AZ581" s="34"/>
      <c r="BA581" s="29"/>
      <c r="BB581" s="29"/>
      <c r="BC581" s="29"/>
      <c r="BD581" s="34"/>
      <c r="BE581" s="29"/>
    </row>
    <row r="582" spans="4:57" x14ac:dyDescent="0.25">
      <c r="D582" s="23"/>
      <c r="E582" s="23"/>
      <c r="F582" s="23"/>
      <c r="I582" s="23"/>
      <c r="J582" s="23"/>
      <c r="K582" s="23"/>
      <c r="AX582" s="29"/>
      <c r="AY582" s="60"/>
      <c r="AZ582" s="34"/>
      <c r="BA582" s="29"/>
      <c r="BB582" s="29"/>
      <c r="BC582" s="29"/>
      <c r="BD582" s="34"/>
      <c r="BE582" s="29"/>
    </row>
    <row r="583" spans="4:57" x14ac:dyDescent="0.25">
      <c r="D583" s="23"/>
      <c r="E583" s="23"/>
      <c r="F583" s="23"/>
      <c r="I583" s="23"/>
      <c r="J583" s="23"/>
      <c r="K583" s="23"/>
      <c r="L583" s="29"/>
      <c r="M583" s="29"/>
      <c r="N583" s="29"/>
      <c r="O583" s="29"/>
      <c r="P583" s="29"/>
      <c r="Q583" s="29"/>
      <c r="R583" s="29"/>
      <c r="T583" s="29"/>
      <c r="AG583" s="29"/>
      <c r="AX583" s="29"/>
      <c r="AY583" s="60"/>
      <c r="AZ583" s="34"/>
      <c r="BA583" s="29"/>
      <c r="BB583" s="29"/>
      <c r="BC583" s="29"/>
      <c r="BD583" s="34"/>
      <c r="BE583" s="29"/>
    </row>
    <row r="584" spans="4:57" x14ac:dyDescent="0.25">
      <c r="D584" s="23"/>
      <c r="E584" s="23"/>
      <c r="F584" s="23"/>
      <c r="I584" s="23"/>
      <c r="J584" s="23"/>
      <c r="K584" s="23"/>
      <c r="L584" s="29"/>
      <c r="M584" s="29"/>
      <c r="N584" s="29"/>
      <c r="O584" s="29"/>
      <c r="P584" s="29"/>
      <c r="Q584" s="29"/>
      <c r="R584" s="29"/>
      <c r="T584" s="29"/>
      <c r="AG584" s="29"/>
      <c r="AX584" s="29"/>
      <c r="AY584" s="60"/>
      <c r="AZ584" s="34"/>
      <c r="BA584" s="29"/>
      <c r="BB584" s="29"/>
      <c r="BC584" s="29"/>
      <c r="BD584" s="34"/>
      <c r="BE584" s="29"/>
    </row>
    <row r="585" spans="4:57" x14ac:dyDescent="0.25">
      <c r="D585" s="23"/>
      <c r="E585" s="23"/>
      <c r="F585" s="23"/>
      <c r="I585" s="23"/>
      <c r="J585" s="23"/>
      <c r="K585" s="23"/>
      <c r="L585" s="29"/>
      <c r="M585" s="29"/>
      <c r="N585" s="29"/>
      <c r="O585" s="29"/>
      <c r="P585" s="29"/>
      <c r="Q585" s="29"/>
      <c r="R585" s="29"/>
      <c r="T585" s="29"/>
      <c r="AG585" s="29"/>
      <c r="AX585" s="29"/>
      <c r="AY585" s="60"/>
      <c r="AZ585" s="34"/>
      <c r="BA585" s="29"/>
      <c r="BB585" s="29"/>
      <c r="BC585" s="29"/>
      <c r="BD585" s="34"/>
      <c r="BE585" s="29"/>
    </row>
    <row r="586" spans="4:57" x14ac:dyDescent="0.25">
      <c r="D586" s="23"/>
      <c r="E586" s="23"/>
      <c r="F586" s="23"/>
      <c r="I586" s="23"/>
      <c r="J586" s="23"/>
      <c r="K586" s="23"/>
      <c r="L586" s="29"/>
      <c r="M586" s="29"/>
      <c r="N586" s="29"/>
      <c r="O586" s="29"/>
      <c r="P586" s="29"/>
      <c r="Q586" s="29"/>
      <c r="R586" s="29"/>
      <c r="T586" s="29"/>
      <c r="AG586" s="29"/>
      <c r="AX586" s="29"/>
      <c r="AY586" s="60"/>
      <c r="AZ586" s="34"/>
      <c r="BA586" s="29"/>
      <c r="BB586" s="29"/>
      <c r="BC586" s="29"/>
      <c r="BD586" s="34"/>
      <c r="BE586" s="29"/>
    </row>
    <row r="587" spans="4:57" x14ac:dyDescent="0.25">
      <c r="D587" s="23"/>
      <c r="E587" s="23"/>
      <c r="F587" s="23"/>
      <c r="I587" s="23"/>
      <c r="J587" s="23"/>
      <c r="K587" s="23"/>
      <c r="L587" s="29"/>
      <c r="M587" s="29"/>
      <c r="N587" s="29"/>
      <c r="O587" s="29"/>
      <c r="P587" s="29"/>
      <c r="Q587" s="29"/>
      <c r="R587" s="29"/>
      <c r="T587" s="29"/>
      <c r="AG587" s="29"/>
      <c r="AX587" s="29"/>
      <c r="AY587" s="60"/>
      <c r="AZ587" s="34"/>
      <c r="BA587" s="29"/>
      <c r="BB587" s="29"/>
      <c r="BC587" s="29"/>
      <c r="BD587" s="34"/>
      <c r="BE587" s="29"/>
    </row>
    <row r="588" spans="4:57" x14ac:dyDescent="0.25">
      <c r="D588" s="23"/>
      <c r="E588" s="23"/>
      <c r="F588" s="23"/>
      <c r="I588" s="23"/>
      <c r="J588" s="23"/>
      <c r="K588" s="23"/>
      <c r="L588" s="29"/>
      <c r="M588" s="29"/>
      <c r="N588" s="29"/>
      <c r="O588" s="29"/>
      <c r="P588" s="29"/>
      <c r="Q588" s="29"/>
      <c r="R588" s="29"/>
      <c r="T588" s="29"/>
      <c r="AG588" s="29"/>
      <c r="AX588" s="29"/>
      <c r="AY588" s="60"/>
      <c r="AZ588" s="34"/>
      <c r="BA588" s="29"/>
      <c r="BB588" s="29"/>
      <c r="BC588" s="29"/>
      <c r="BD588" s="34"/>
      <c r="BE588" s="29"/>
    </row>
    <row r="589" spans="4:57" x14ac:dyDescent="0.25">
      <c r="D589" s="23"/>
      <c r="E589" s="23"/>
      <c r="F589" s="23"/>
      <c r="I589" s="23"/>
      <c r="J589" s="23"/>
      <c r="K589" s="23"/>
      <c r="L589" s="29"/>
      <c r="M589" s="29"/>
      <c r="N589" s="29"/>
      <c r="O589" s="29"/>
      <c r="P589" s="29"/>
      <c r="Q589" s="29"/>
      <c r="R589" s="29"/>
      <c r="T589" s="29"/>
      <c r="AG589" s="29"/>
      <c r="AX589" s="29"/>
      <c r="AY589" s="60"/>
      <c r="AZ589" s="34"/>
      <c r="BA589" s="29"/>
      <c r="BB589" s="29"/>
      <c r="BC589" s="29"/>
      <c r="BD589" s="34"/>
      <c r="BE589" s="29"/>
    </row>
    <row r="590" spans="4:57" x14ac:dyDescent="0.25">
      <c r="D590" s="23"/>
      <c r="E590" s="23"/>
      <c r="F590" s="23"/>
      <c r="I590" s="23"/>
      <c r="J590" s="23"/>
      <c r="K590" s="23"/>
      <c r="L590" s="29"/>
      <c r="M590" s="29"/>
      <c r="N590" s="29"/>
      <c r="O590" s="29"/>
      <c r="P590" s="29"/>
      <c r="Q590" s="29"/>
      <c r="R590" s="29"/>
      <c r="T590" s="29"/>
      <c r="AG590" s="29"/>
      <c r="AX590" s="29"/>
      <c r="AY590" s="60"/>
      <c r="AZ590" s="34"/>
      <c r="BA590" s="29"/>
      <c r="BB590" s="29"/>
      <c r="BC590" s="29"/>
      <c r="BD590" s="34"/>
      <c r="BE590" s="29"/>
    </row>
    <row r="591" spans="4:57" x14ac:dyDescent="0.25">
      <c r="D591" s="23"/>
      <c r="E591" s="23"/>
      <c r="F591" s="23"/>
      <c r="I591" s="23"/>
      <c r="J591" s="23"/>
      <c r="K591" s="23"/>
      <c r="L591" s="29"/>
      <c r="M591" s="29"/>
      <c r="N591" s="29"/>
      <c r="O591" s="29"/>
      <c r="P591" s="29"/>
      <c r="Q591" s="29"/>
      <c r="R591" s="29"/>
      <c r="T591" s="29"/>
      <c r="AG591" s="29"/>
      <c r="AX591" s="29"/>
      <c r="AY591" s="60"/>
      <c r="AZ591" s="34"/>
      <c r="BA591" s="29"/>
      <c r="BB591" s="29"/>
      <c r="BC591" s="29"/>
      <c r="BD591" s="34"/>
      <c r="BE591" s="29"/>
    </row>
    <row r="592" spans="4:57" x14ac:dyDescent="0.25">
      <c r="D592" s="23"/>
      <c r="E592" s="23"/>
      <c r="F592" s="23"/>
      <c r="I592" s="23"/>
      <c r="J592" s="23"/>
      <c r="K592" s="23"/>
      <c r="L592" s="29"/>
      <c r="M592" s="29"/>
      <c r="N592" s="29"/>
      <c r="O592" s="29"/>
      <c r="P592" s="29"/>
      <c r="Q592" s="29"/>
      <c r="R592" s="29"/>
      <c r="T592" s="29"/>
      <c r="AG592" s="29"/>
      <c r="AX592" s="29"/>
      <c r="AY592" s="60"/>
      <c r="AZ592" s="34"/>
      <c r="BA592" s="29"/>
      <c r="BB592" s="29"/>
      <c r="BC592" s="29"/>
      <c r="BD592" s="34"/>
      <c r="BE592" s="29"/>
    </row>
    <row r="593" spans="4:57" x14ac:dyDescent="0.25">
      <c r="D593" s="23"/>
      <c r="E593" s="23"/>
      <c r="F593" s="23"/>
      <c r="I593" s="23"/>
      <c r="J593" s="23"/>
      <c r="K593" s="23"/>
      <c r="L593" s="29"/>
      <c r="M593" s="29"/>
      <c r="N593" s="29"/>
      <c r="O593" s="29"/>
      <c r="P593" s="29"/>
      <c r="Q593" s="29"/>
      <c r="R593" s="29"/>
      <c r="T593" s="29"/>
      <c r="AG593" s="29"/>
      <c r="AX593" s="29"/>
      <c r="AY593" s="60"/>
      <c r="AZ593" s="34"/>
      <c r="BA593" s="29"/>
      <c r="BB593" s="29"/>
      <c r="BC593" s="29"/>
      <c r="BD593" s="34"/>
      <c r="BE593" s="29"/>
    </row>
    <row r="594" spans="4:57" x14ac:dyDescent="0.25">
      <c r="D594" s="23"/>
      <c r="E594" s="23"/>
      <c r="F594" s="23"/>
      <c r="I594" s="23"/>
      <c r="J594" s="23"/>
      <c r="K594" s="23"/>
      <c r="L594" s="29"/>
      <c r="M594" s="29"/>
      <c r="N594" s="29"/>
      <c r="O594" s="29"/>
      <c r="P594" s="29"/>
      <c r="Q594" s="29"/>
      <c r="R594" s="29"/>
      <c r="T594" s="29"/>
      <c r="AG594" s="29"/>
      <c r="AX594" s="29"/>
      <c r="AY594" s="60"/>
      <c r="AZ594" s="34"/>
      <c r="BA594" s="29"/>
      <c r="BB594" s="29"/>
      <c r="BC594" s="29"/>
      <c r="BD594" s="34"/>
      <c r="BE594" s="29"/>
    </row>
    <row r="595" spans="4:57" x14ac:dyDescent="0.25">
      <c r="D595" s="23"/>
      <c r="E595" s="23"/>
      <c r="F595" s="23"/>
      <c r="I595" s="23"/>
      <c r="J595" s="23"/>
      <c r="K595" s="23"/>
      <c r="L595" s="29"/>
      <c r="M595" s="29"/>
      <c r="N595" s="29"/>
      <c r="O595" s="29"/>
      <c r="P595" s="29"/>
      <c r="Q595" s="29"/>
      <c r="R595" s="29"/>
      <c r="T595" s="29"/>
      <c r="AG595" s="29"/>
      <c r="AX595" s="29"/>
      <c r="AY595" s="60"/>
      <c r="AZ595" s="34"/>
      <c r="BA595" s="29"/>
      <c r="BB595" s="29"/>
      <c r="BC595" s="29"/>
      <c r="BD595" s="34"/>
      <c r="BE595" s="29"/>
    </row>
    <row r="596" spans="4:57" x14ac:dyDescent="0.25">
      <c r="D596" s="23"/>
      <c r="E596" s="23"/>
      <c r="F596" s="23"/>
      <c r="I596" s="23"/>
      <c r="J596" s="23"/>
      <c r="K596" s="23"/>
      <c r="L596" s="29"/>
      <c r="M596" s="29"/>
      <c r="N596" s="29"/>
      <c r="O596" s="29"/>
      <c r="P596" s="29"/>
      <c r="Q596" s="29"/>
      <c r="R596" s="29"/>
      <c r="T596" s="29"/>
      <c r="AG596" s="29"/>
      <c r="AX596" s="29"/>
      <c r="AY596" s="60"/>
      <c r="AZ596" s="34"/>
      <c r="BA596" s="29"/>
      <c r="BB596" s="29"/>
      <c r="BC596" s="29"/>
      <c r="BD596" s="34"/>
      <c r="BE596" s="29"/>
    </row>
    <row r="597" spans="4:57" x14ac:dyDescent="0.25">
      <c r="D597" s="23"/>
      <c r="E597" s="23"/>
      <c r="F597" s="23"/>
      <c r="I597" s="23"/>
      <c r="J597" s="23"/>
      <c r="K597" s="23"/>
      <c r="L597" s="29"/>
      <c r="M597" s="29"/>
      <c r="N597" s="29"/>
      <c r="O597" s="29"/>
      <c r="P597" s="29"/>
      <c r="Q597" s="29"/>
      <c r="R597" s="29"/>
      <c r="T597" s="29"/>
      <c r="AG597" s="29"/>
      <c r="AX597" s="29"/>
      <c r="AY597" s="60"/>
      <c r="AZ597" s="34"/>
      <c r="BA597" s="29"/>
      <c r="BB597" s="29"/>
      <c r="BC597" s="29"/>
      <c r="BD597" s="34"/>
      <c r="BE597" s="29"/>
    </row>
    <row r="598" spans="4:57" x14ac:dyDescent="0.25">
      <c r="D598" s="23"/>
      <c r="E598" s="23"/>
      <c r="F598" s="23"/>
      <c r="I598" s="23"/>
      <c r="J598" s="23"/>
      <c r="K598" s="23"/>
      <c r="L598" s="29"/>
      <c r="M598" s="29"/>
      <c r="N598" s="29"/>
      <c r="O598" s="29"/>
      <c r="P598" s="29"/>
      <c r="Q598" s="29"/>
      <c r="R598" s="29"/>
      <c r="T598" s="29"/>
      <c r="AG598" s="29"/>
      <c r="AX598" s="29"/>
      <c r="AY598" s="60"/>
      <c r="AZ598" s="34"/>
      <c r="BA598" s="29"/>
      <c r="BB598" s="29"/>
      <c r="BC598" s="29"/>
      <c r="BD598" s="34"/>
      <c r="BE598" s="29"/>
    </row>
    <row r="599" spans="4:57" x14ac:dyDescent="0.25">
      <c r="D599" s="23"/>
      <c r="E599" s="23"/>
      <c r="F599" s="23"/>
      <c r="I599" s="23"/>
      <c r="J599" s="23"/>
      <c r="K599" s="23"/>
      <c r="L599" s="29"/>
      <c r="M599" s="29"/>
      <c r="N599" s="29"/>
      <c r="O599" s="29"/>
      <c r="P599" s="29"/>
      <c r="Q599" s="29"/>
      <c r="R599" s="29"/>
      <c r="T599" s="29"/>
      <c r="AG599" s="29"/>
      <c r="AX599" s="29"/>
      <c r="AY599" s="60"/>
      <c r="AZ599" s="34"/>
      <c r="BA599" s="29"/>
      <c r="BB599" s="29"/>
      <c r="BC599" s="29"/>
      <c r="BD599" s="34"/>
      <c r="BE599" s="29"/>
    </row>
    <row r="600" spans="4:57" x14ac:dyDescent="0.25">
      <c r="D600" s="23"/>
      <c r="E600" s="23"/>
      <c r="F600" s="23"/>
      <c r="I600" s="23"/>
      <c r="J600" s="23"/>
      <c r="K600" s="23"/>
      <c r="L600" s="29"/>
      <c r="M600" s="29"/>
      <c r="N600" s="29"/>
      <c r="O600" s="29"/>
      <c r="P600" s="29"/>
      <c r="Q600" s="29"/>
      <c r="R600" s="29"/>
      <c r="T600" s="29"/>
      <c r="AG600" s="29"/>
      <c r="AX600" s="29"/>
      <c r="AY600" s="60"/>
      <c r="AZ600" s="34"/>
      <c r="BA600" s="29"/>
      <c r="BB600" s="29"/>
      <c r="BC600" s="29"/>
      <c r="BD600" s="34"/>
      <c r="BE600" s="29"/>
    </row>
    <row r="601" spans="4:57" x14ac:dyDescent="0.25">
      <c r="D601" s="23"/>
      <c r="E601" s="23"/>
      <c r="F601" s="23"/>
      <c r="I601" s="23"/>
      <c r="J601" s="23"/>
      <c r="K601" s="23"/>
      <c r="L601" s="29"/>
      <c r="M601" s="29"/>
      <c r="N601" s="29"/>
      <c r="O601" s="29"/>
      <c r="P601" s="29"/>
      <c r="Q601" s="29"/>
      <c r="R601" s="29"/>
      <c r="T601" s="29"/>
      <c r="AG601" s="29"/>
      <c r="AX601" s="29"/>
      <c r="AY601" s="60"/>
      <c r="AZ601" s="34"/>
      <c r="BA601" s="29"/>
      <c r="BB601" s="29"/>
      <c r="BC601" s="29"/>
      <c r="BD601" s="34"/>
      <c r="BE601" s="29"/>
    </row>
    <row r="602" spans="4:57" x14ac:dyDescent="0.25">
      <c r="D602" s="23"/>
      <c r="E602" s="23"/>
      <c r="F602" s="23"/>
      <c r="I602" s="23"/>
      <c r="J602" s="23"/>
      <c r="K602" s="23"/>
      <c r="L602" s="29"/>
      <c r="M602" s="29"/>
      <c r="N602" s="29"/>
      <c r="O602" s="29"/>
      <c r="P602" s="29"/>
      <c r="Q602" s="29"/>
      <c r="R602" s="29"/>
      <c r="T602" s="29"/>
      <c r="AG602" s="29"/>
      <c r="AX602" s="29"/>
      <c r="AY602" s="60"/>
      <c r="AZ602" s="34"/>
      <c r="BA602" s="29"/>
      <c r="BB602" s="29"/>
      <c r="BC602" s="29"/>
      <c r="BD602" s="34"/>
      <c r="BE602" s="29"/>
    </row>
    <row r="603" spans="4:57" x14ac:dyDescent="0.25">
      <c r="D603" s="23"/>
      <c r="E603" s="23"/>
      <c r="F603" s="23"/>
      <c r="I603" s="23"/>
      <c r="J603" s="23"/>
      <c r="K603" s="23"/>
      <c r="L603" s="29"/>
      <c r="M603" s="29"/>
      <c r="N603" s="29"/>
      <c r="O603" s="29"/>
      <c r="P603" s="29"/>
      <c r="Q603" s="29"/>
      <c r="R603" s="29"/>
      <c r="T603" s="29"/>
      <c r="AG603" s="29"/>
      <c r="AX603" s="29"/>
      <c r="AY603" s="60"/>
      <c r="AZ603" s="34"/>
      <c r="BA603" s="29"/>
      <c r="BB603" s="29"/>
      <c r="BC603" s="29"/>
      <c r="BD603" s="34"/>
      <c r="BE603" s="29"/>
    </row>
    <row r="604" spans="4:57" x14ac:dyDescent="0.25">
      <c r="D604" s="23"/>
      <c r="E604" s="23"/>
      <c r="F604" s="23"/>
      <c r="I604" s="23"/>
      <c r="J604" s="23"/>
      <c r="K604" s="23"/>
      <c r="L604" s="29"/>
      <c r="M604" s="29"/>
      <c r="N604" s="29"/>
      <c r="O604" s="29"/>
      <c r="P604" s="29"/>
      <c r="Q604" s="29"/>
      <c r="R604" s="29"/>
      <c r="T604" s="29"/>
      <c r="AG604" s="29"/>
      <c r="AX604" s="29"/>
      <c r="AY604" s="60"/>
      <c r="AZ604" s="34"/>
      <c r="BA604" s="29"/>
      <c r="BB604" s="29"/>
      <c r="BC604" s="29"/>
      <c r="BD604" s="34"/>
      <c r="BE604" s="29"/>
    </row>
    <row r="605" spans="4:57" x14ac:dyDescent="0.25">
      <c r="D605" s="23"/>
      <c r="E605" s="23"/>
      <c r="F605" s="23"/>
      <c r="I605" s="23"/>
      <c r="J605" s="23"/>
      <c r="K605" s="23"/>
      <c r="L605" s="29"/>
      <c r="M605" s="29"/>
      <c r="N605" s="29"/>
      <c r="O605" s="29"/>
      <c r="P605" s="29"/>
      <c r="Q605" s="29"/>
      <c r="R605" s="29"/>
      <c r="T605" s="29"/>
      <c r="AG605" s="29"/>
      <c r="AX605" s="29"/>
      <c r="AY605" s="60"/>
      <c r="AZ605" s="34"/>
      <c r="BA605" s="29"/>
      <c r="BB605" s="29"/>
      <c r="BC605" s="29"/>
      <c r="BD605" s="34"/>
      <c r="BE605" s="29"/>
    </row>
    <row r="606" spans="4:57" x14ac:dyDescent="0.25">
      <c r="D606" s="23"/>
      <c r="E606" s="23"/>
      <c r="F606" s="23"/>
      <c r="I606" s="23"/>
      <c r="J606" s="23"/>
      <c r="K606" s="23"/>
      <c r="L606" s="29"/>
      <c r="M606" s="29"/>
      <c r="N606" s="29"/>
      <c r="O606" s="29"/>
      <c r="P606" s="29"/>
      <c r="Q606" s="29"/>
      <c r="R606" s="29"/>
      <c r="T606" s="29"/>
      <c r="AG606" s="29"/>
      <c r="AX606" s="29"/>
      <c r="AY606" s="60"/>
      <c r="AZ606" s="34"/>
      <c r="BA606" s="29"/>
      <c r="BB606" s="29"/>
      <c r="BC606" s="29"/>
      <c r="BD606" s="34"/>
      <c r="BE606" s="29"/>
    </row>
    <row r="607" spans="4:57" x14ac:dyDescent="0.25">
      <c r="D607" s="23"/>
      <c r="E607" s="23"/>
      <c r="F607" s="23"/>
      <c r="I607" s="23"/>
      <c r="J607" s="23"/>
      <c r="K607" s="23"/>
      <c r="L607" s="29"/>
      <c r="M607" s="29"/>
      <c r="N607" s="29"/>
      <c r="O607" s="29"/>
      <c r="P607" s="29"/>
      <c r="Q607" s="29"/>
      <c r="R607" s="29"/>
      <c r="T607" s="29"/>
      <c r="AG607" s="29"/>
      <c r="AX607" s="29"/>
      <c r="AY607" s="60"/>
      <c r="AZ607" s="34"/>
      <c r="BA607" s="29"/>
      <c r="BB607" s="29"/>
      <c r="BC607" s="29"/>
      <c r="BD607" s="34"/>
      <c r="BE607" s="29"/>
    </row>
    <row r="608" spans="4:57" x14ac:dyDescent="0.25">
      <c r="D608" s="23"/>
      <c r="E608" s="23"/>
      <c r="F608" s="23"/>
      <c r="I608" s="23"/>
      <c r="J608" s="23"/>
      <c r="K608" s="23"/>
      <c r="L608" s="29"/>
      <c r="M608" s="29"/>
      <c r="N608" s="29"/>
      <c r="O608" s="29"/>
      <c r="P608" s="29"/>
      <c r="Q608" s="29"/>
      <c r="R608" s="29"/>
      <c r="T608" s="29"/>
      <c r="AG608" s="29"/>
      <c r="AX608" s="29"/>
      <c r="AY608" s="60"/>
      <c r="AZ608" s="34"/>
      <c r="BA608" s="29"/>
      <c r="BB608" s="29"/>
      <c r="BC608" s="29"/>
      <c r="BD608" s="34"/>
      <c r="BE608" s="29"/>
    </row>
    <row r="609" spans="4:57" x14ac:dyDescent="0.25">
      <c r="D609" s="23"/>
      <c r="E609" s="23"/>
      <c r="F609" s="23"/>
      <c r="I609" s="23"/>
      <c r="J609" s="23"/>
      <c r="K609" s="23"/>
      <c r="L609" s="29"/>
      <c r="M609" s="29"/>
      <c r="N609" s="29"/>
      <c r="O609" s="29"/>
      <c r="P609" s="29"/>
      <c r="Q609" s="29"/>
      <c r="R609" s="29"/>
      <c r="T609" s="29"/>
      <c r="AG609" s="29"/>
      <c r="AX609" s="29"/>
      <c r="AY609" s="60"/>
      <c r="AZ609" s="34"/>
      <c r="BA609" s="29"/>
      <c r="BB609" s="29"/>
      <c r="BC609" s="29"/>
      <c r="BD609" s="34"/>
      <c r="BE609" s="29"/>
    </row>
    <row r="610" spans="4:57" x14ac:dyDescent="0.25">
      <c r="D610" s="23"/>
      <c r="E610" s="23"/>
      <c r="F610" s="23"/>
      <c r="I610" s="23"/>
      <c r="J610" s="23"/>
      <c r="K610" s="23"/>
      <c r="L610" s="29"/>
      <c r="M610" s="29"/>
      <c r="N610" s="29"/>
      <c r="O610" s="29"/>
      <c r="P610" s="29"/>
      <c r="Q610" s="29"/>
      <c r="R610" s="29"/>
      <c r="T610" s="29"/>
      <c r="AG610" s="29"/>
      <c r="AX610" s="29"/>
      <c r="AY610" s="60"/>
      <c r="AZ610" s="34"/>
      <c r="BA610" s="29"/>
      <c r="BB610" s="29"/>
      <c r="BC610" s="29"/>
      <c r="BD610" s="34"/>
      <c r="BE610" s="29"/>
    </row>
    <row r="611" spans="4:57" x14ac:dyDescent="0.25">
      <c r="D611" s="23"/>
      <c r="E611" s="23"/>
      <c r="F611" s="23"/>
      <c r="I611" s="23"/>
      <c r="J611" s="23"/>
      <c r="K611" s="23"/>
      <c r="L611" s="29"/>
      <c r="M611" s="29"/>
      <c r="N611" s="29"/>
      <c r="O611" s="29"/>
      <c r="P611" s="29"/>
      <c r="Q611" s="29"/>
      <c r="R611" s="29"/>
      <c r="T611" s="29"/>
      <c r="AG611" s="29"/>
      <c r="AX611" s="29"/>
      <c r="AY611" s="60"/>
      <c r="AZ611" s="34"/>
      <c r="BA611" s="29"/>
      <c r="BB611" s="29"/>
      <c r="BC611" s="29"/>
      <c r="BD611" s="34"/>
      <c r="BE611" s="29"/>
    </row>
    <row r="612" spans="4:57" x14ac:dyDescent="0.25">
      <c r="D612" s="23"/>
      <c r="E612" s="23"/>
      <c r="F612" s="23"/>
      <c r="I612" s="23"/>
      <c r="J612" s="23"/>
      <c r="K612" s="23"/>
      <c r="L612" s="29"/>
      <c r="M612" s="29"/>
      <c r="N612" s="29"/>
      <c r="O612" s="29"/>
      <c r="P612" s="29"/>
      <c r="Q612" s="29"/>
      <c r="R612" s="29"/>
      <c r="T612" s="29"/>
      <c r="AG612" s="29"/>
      <c r="AX612" s="29"/>
      <c r="AY612" s="60"/>
      <c r="AZ612" s="34"/>
      <c r="BA612" s="29"/>
      <c r="BB612" s="29"/>
      <c r="BC612" s="29"/>
      <c r="BD612" s="34"/>
      <c r="BE612" s="29"/>
    </row>
    <row r="613" spans="4:57" x14ac:dyDescent="0.25">
      <c r="D613" s="23"/>
      <c r="E613" s="23"/>
      <c r="F613" s="23"/>
      <c r="I613" s="23"/>
      <c r="J613" s="23"/>
      <c r="K613" s="23"/>
      <c r="L613" s="29"/>
      <c r="M613" s="29"/>
      <c r="N613" s="29"/>
      <c r="O613" s="29"/>
      <c r="P613" s="29"/>
      <c r="Q613" s="29"/>
      <c r="R613" s="29"/>
      <c r="T613" s="29"/>
      <c r="AG613" s="29"/>
      <c r="AX613" s="29"/>
      <c r="AY613" s="60"/>
      <c r="AZ613" s="34"/>
      <c r="BA613" s="29"/>
      <c r="BB613" s="29"/>
      <c r="BC613" s="29"/>
      <c r="BD613" s="34"/>
      <c r="BE613" s="29"/>
    </row>
    <row r="614" spans="4:57" x14ac:dyDescent="0.25">
      <c r="D614" s="23"/>
      <c r="E614" s="23"/>
      <c r="F614" s="23"/>
      <c r="I614" s="23"/>
      <c r="J614" s="23"/>
      <c r="K614" s="23"/>
      <c r="L614" s="29"/>
      <c r="M614" s="29"/>
      <c r="N614" s="29"/>
      <c r="O614" s="29"/>
      <c r="P614" s="29"/>
      <c r="Q614" s="29"/>
      <c r="R614" s="29"/>
      <c r="T614" s="29"/>
      <c r="AG614" s="29"/>
      <c r="AX614" s="29"/>
      <c r="AY614" s="60"/>
      <c r="AZ614" s="34"/>
      <c r="BA614" s="29"/>
      <c r="BB614" s="29"/>
      <c r="BC614" s="29"/>
      <c r="BD614" s="34"/>
      <c r="BE614" s="29"/>
    </row>
    <row r="615" spans="4:57" x14ac:dyDescent="0.25">
      <c r="D615" s="23"/>
      <c r="E615" s="23"/>
      <c r="F615" s="23"/>
      <c r="I615" s="23"/>
      <c r="J615" s="23"/>
      <c r="K615" s="23"/>
      <c r="L615" s="29"/>
      <c r="M615" s="29"/>
      <c r="N615" s="29"/>
      <c r="O615" s="29"/>
      <c r="P615" s="29"/>
      <c r="Q615" s="29"/>
      <c r="R615" s="29"/>
      <c r="T615" s="29"/>
      <c r="AG615" s="29"/>
      <c r="AX615" s="29"/>
      <c r="AY615" s="60"/>
      <c r="AZ615" s="34"/>
      <c r="BA615" s="29"/>
      <c r="BB615" s="29"/>
      <c r="BC615" s="29"/>
      <c r="BD615" s="34"/>
      <c r="BE615" s="29"/>
    </row>
    <row r="616" spans="4:57" x14ac:dyDescent="0.25">
      <c r="D616" s="23"/>
      <c r="E616" s="23"/>
      <c r="F616" s="23"/>
      <c r="I616" s="23"/>
      <c r="J616" s="23"/>
      <c r="K616" s="23"/>
      <c r="L616" s="29"/>
      <c r="M616" s="29"/>
      <c r="N616" s="29"/>
      <c r="O616" s="29"/>
      <c r="P616" s="29"/>
      <c r="Q616" s="29"/>
      <c r="R616" s="29"/>
      <c r="T616" s="29"/>
      <c r="AG616" s="29"/>
      <c r="AX616" s="29"/>
      <c r="AY616" s="60"/>
      <c r="AZ616" s="34"/>
      <c r="BA616" s="29"/>
      <c r="BB616" s="29"/>
      <c r="BC616" s="29"/>
      <c r="BD616" s="34"/>
      <c r="BE616" s="29"/>
    </row>
    <row r="617" spans="4:57" x14ac:dyDescent="0.25">
      <c r="D617" s="23"/>
      <c r="E617" s="23"/>
      <c r="F617" s="23"/>
      <c r="I617" s="23"/>
      <c r="J617" s="23"/>
      <c r="K617" s="23"/>
      <c r="L617" s="29"/>
      <c r="M617" s="29"/>
      <c r="N617" s="29"/>
      <c r="O617" s="29"/>
      <c r="P617" s="29"/>
      <c r="Q617" s="29"/>
      <c r="R617" s="29"/>
      <c r="T617" s="29"/>
      <c r="AG617" s="29"/>
      <c r="AX617" s="29"/>
      <c r="AY617" s="60"/>
      <c r="AZ617" s="34"/>
      <c r="BA617" s="29"/>
      <c r="BB617" s="29"/>
      <c r="BC617" s="29"/>
      <c r="BD617" s="34"/>
      <c r="BE617" s="29"/>
    </row>
    <row r="618" spans="4:57" x14ac:dyDescent="0.25">
      <c r="D618" s="23"/>
      <c r="E618" s="23"/>
      <c r="F618" s="23"/>
      <c r="I618" s="23"/>
      <c r="J618" s="23"/>
      <c r="K618" s="23"/>
      <c r="L618" s="29"/>
      <c r="M618" s="29"/>
      <c r="N618" s="29"/>
      <c r="O618" s="29"/>
      <c r="P618" s="29"/>
      <c r="Q618" s="29"/>
      <c r="R618" s="29"/>
      <c r="T618" s="29"/>
      <c r="AG618" s="29"/>
      <c r="AX618" s="29"/>
      <c r="AY618" s="60"/>
      <c r="AZ618" s="34"/>
      <c r="BA618" s="29"/>
      <c r="BB618" s="29"/>
      <c r="BC618" s="29"/>
      <c r="BD618" s="34"/>
      <c r="BE618" s="29"/>
    </row>
    <row r="619" spans="4:57" x14ac:dyDescent="0.25">
      <c r="D619" s="23"/>
      <c r="E619" s="23"/>
      <c r="F619" s="23"/>
      <c r="I619" s="23"/>
      <c r="J619" s="23"/>
      <c r="K619" s="23"/>
      <c r="L619" s="29"/>
      <c r="M619" s="29"/>
      <c r="N619" s="29"/>
      <c r="O619" s="29"/>
      <c r="P619" s="29"/>
      <c r="Q619" s="29"/>
      <c r="R619" s="29"/>
      <c r="T619" s="29"/>
      <c r="AG619" s="29"/>
      <c r="AX619" s="29"/>
      <c r="AY619" s="60"/>
      <c r="AZ619" s="34"/>
      <c r="BA619" s="29"/>
      <c r="BB619" s="29"/>
      <c r="BC619" s="29"/>
      <c r="BD619" s="34"/>
      <c r="BE619" s="29"/>
    </row>
    <row r="620" spans="4:57" x14ac:dyDescent="0.25">
      <c r="D620" s="23"/>
      <c r="E620" s="23"/>
      <c r="F620" s="23"/>
      <c r="I620" s="23"/>
      <c r="J620" s="23"/>
      <c r="K620" s="23"/>
      <c r="L620" s="29"/>
      <c r="M620" s="29"/>
      <c r="N620" s="29"/>
      <c r="O620" s="29"/>
      <c r="P620" s="29"/>
      <c r="Q620" s="29"/>
      <c r="R620" s="29"/>
      <c r="T620" s="29"/>
      <c r="AG620" s="29"/>
      <c r="AX620" s="29"/>
      <c r="AY620" s="60"/>
      <c r="AZ620" s="34"/>
      <c r="BA620" s="29"/>
      <c r="BB620" s="29"/>
      <c r="BC620" s="29"/>
      <c r="BD620" s="34"/>
      <c r="BE620" s="29"/>
    </row>
    <row r="621" spans="4:57" x14ac:dyDescent="0.25">
      <c r="D621" s="23"/>
      <c r="E621" s="23"/>
      <c r="F621" s="23"/>
      <c r="I621" s="23"/>
      <c r="J621" s="23"/>
      <c r="K621" s="23"/>
      <c r="L621" s="29"/>
      <c r="M621" s="29"/>
      <c r="N621" s="29"/>
      <c r="O621" s="29"/>
      <c r="P621" s="29"/>
      <c r="Q621" s="29"/>
      <c r="R621" s="29"/>
      <c r="T621" s="29"/>
      <c r="AG621" s="29"/>
      <c r="AX621" s="29"/>
      <c r="AY621" s="60"/>
      <c r="AZ621" s="34"/>
      <c r="BA621" s="29"/>
      <c r="BB621" s="29"/>
      <c r="BC621" s="29"/>
      <c r="BD621" s="34"/>
      <c r="BE621" s="29"/>
    </row>
    <row r="622" spans="4:57" x14ac:dyDescent="0.25">
      <c r="D622" s="23"/>
      <c r="E622" s="23"/>
      <c r="F622" s="23"/>
      <c r="I622" s="23"/>
      <c r="J622" s="23"/>
      <c r="K622" s="23"/>
      <c r="L622" s="29"/>
      <c r="M622" s="29"/>
      <c r="N622" s="29"/>
      <c r="O622" s="29"/>
      <c r="P622" s="29"/>
      <c r="Q622" s="29"/>
      <c r="R622" s="29"/>
      <c r="T622" s="29"/>
      <c r="AG622" s="29"/>
      <c r="AX622" s="29"/>
      <c r="AY622" s="60"/>
      <c r="AZ622" s="34"/>
      <c r="BA622" s="29"/>
      <c r="BB622" s="29"/>
      <c r="BC622" s="29"/>
      <c r="BD622" s="34"/>
      <c r="BE622" s="29"/>
    </row>
    <row r="623" spans="4:57" x14ac:dyDescent="0.25">
      <c r="D623" s="23"/>
      <c r="E623" s="23"/>
      <c r="F623" s="23"/>
      <c r="I623" s="23"/>
      <c r="J623" s="23"/>
      <c r="K623" s="23"/>
      <c r="L623" s="29"/>
      <c r="M623" s="29"/>
      <c r="N623" s="29"/>
      <c r="O623" s="29"/>
      <c r="P623" s="29"/>
      <c r="Q623" s="29"/>
      <c r="R623" s="29"/>
      <c r="T623" s="29"/>
      <c r="AG623" s="29"/>
      <c r="AX623" s="29"/>
      <c r="AY623" s="60"/>
      <c r="AZ623" s="34"/>
      <c r="BA623" s="29"/>
      <c r="BB623" s="29"/>
      <c r="BC623" s="29"/>
      <c r="BD623" s="34"/>
      <c r="BE623" s="29"/>
    </row>
    <row r="624" spans="4:57" x14ac:dyDescent="0.25">
      <c r="D624" s="23"/>
      <c r="E624" s="23"/>
      <c r="F624" s="23"/>
      <c r="I624" s="23"/>
      <c r="J624" s="23"/>
      <c r="K624" s="23"/>
      <c r="L624" s="29"/>
      <c r="M624" s="29"/>
      <c r="N624" s="29"/>
      <c r="O624" s="29"/>
      <c r="P624" s="29"/>
      <c r="Q624" s="29"/>
      <c r="R624" s="29"/>
      <c r="T624" s="29"/>
      <c r="AG624" s="29"/>
      <c r="AX624" s="29"/>
      <c r="AY624" s="60"/>
      <c r="AZ624" s="34"/>
      <c r="BA624" s="29"/>
      <c r="BB624" s="29"/>
      <c r="BC624" s="29"/>
      <c r="BD624" s="34"/>
      <c r="BE624" s="29"/>
    </row>
    <row r="625" spans="4:57" x14ac:dyDescent="0.25">
      <c r="D625" s="23"/>
      <c r="E625" s="23"/>
      <c r="F625" s="23"/>
      <c r="I625" s="23"/>
      <c r="J625" s="23"/>
      <c r="K625" s="23"/>
      <c r="L625" s="29"/>
      <c r="M625" s="29"/>
      <c r="N625" s="29"/>
      <c r="O625" s="29"/>
      <c r="P625" s="29"/>
      <c r="Q625" s="29"/>
      <c r="R625" s="29"/>
      <c r="T625" s="29"/>
      <c r="AG625" s="29"/>
      <c r="AX625" s="29"/>
      <c r="AY625" s="60"/>
      <c r="AZ625" s="34"/>
      <c r="BA625" s="29"/>
      <c r="BB625" s="29"/>
      <c r="BC625" s="29"/>
      <c r="BD625" s="34"/>
      <c r="BE625" s="29"/>
    </row>
    <row r="626" spans="4:57" x14ac:dyDescent="0.25">
      <c r="D626" s="23"/>
      <c r="E626" s="23"/>
      <c r="F626" s="23"/>
      <c r="I626" s="23"/>
      <c r="J626" s="23"/>
      <c r="K626" s="23"/>
      <c r="L626" s="29"/>
      <c r="M626" s="29"/>
      <c r="N626" s="29"/>
      <c r="O626" s="29"/>
      <c r="P626" s="29"/>
      <c r="Q626" s="29"/>
      <c r="R626" s="29"/>
      <c r="T626" s="29"/>
      <c r="AG626" s="29"/>
      <c r="AX626" s="29"/>
      <c r="AY626" s="60"/>
      <c r="AZ626" s="34"/>
      <c r="BA626" s="29"/>
      <c r="BB626" s="29"/>
      <c r="BC626" s="29"/>
      <c r="BD626" s="34"/>
      <c r="BE626" s="29"/>
    </row>
    <row r="627" spans="4:57" x14ac:dyDescent="0.25">
      <c r="D627" s="23"/>
      <c r="E627" s="23"/>
      <c r="F627" s="23"/>
      <c r="I627" s="23"/>
      <c r="J627" s="23"/>
      <c r="K627" s="23"/>
      <c r="L627" s="29"/>
      <c r="M627" s="29"/>
      <c r="N627" s="29"/>
      <c r="O627" s="29"/>
      <c r="P627" s="29"/>
      <c r="Q627" s="29"/>
      <c r="R627" s="29"/>
      <c r="T627" s="29"/>
      <c r="AG627" s="29"/>
      <c r="AX627" s="29"/>
      <c r="AY627" s="60"/>
      <c r="AZ627" s="34"/>
      <c r="BA627" s="29"/>
      <c r="BB627" s="29"/>
      <c r="BC627" s="29"/>
      <c r="BD627" s="34"/>
      <c r="BE627" s="29"/>
    </row>
    <row r="628" spans="4:57" x14ac:dyDescent="0.25">
      <c r="D628" s="23"/>
      <c r="E628" s="23"/>
      <c r="F628" s="23"/>
      <c r="I628" s="23"/>
      <c r="J628" s="23"/>
      <c r="K628" s="23"/>
      <c r="L628" s="29"/>
      <c r="M628" s="29"/>
      <c r="N628" s="29"/>
      <c r="O628" s="29"/>
      <c r="P628" s="29"/>
      <c r="Q628" s="29"/>
      <c r="R628" s="29"/>
      <c r="T628" s="29"/>
      <c r="AG628" s="29"/>
      <c r="AX628" s="29"/>
      <c r="AY628" s="60"/>
      <c r="AZ628" s="34"/>
      <c r="BA628" s="29"/>
      <c r="BB628" s="29"/>
      <c r="BC628" s="29"/>
      <c r="BD628" s="34"/>
      <c r="BE628" s="29"/>
    </row>
    <row r="629" spans="4:57" x14ac:dyDescent="0.25">
      <c r="D629" s="23"/>
      <c r="E629" s="23"/>
      <c r="F629" s="23"/>
      <c r="I629" s="23"/>
      <c r="J629" s="23"/>
      <c r="K629" s="23"/>
      <c r="L629" s="29"/>
      <c r="M629" s="29"/>
      <c r="N629" s="29"/>
      <c r="O629" s="29"/>
      <c r="P629" s="29"/>
      <c r="Q629" s="29"/>
      <c r="R629" s="29"/>
      <c r="T629" s="29"/>
      <c r="AG629" s="29"/>
      <c r="AX629" s="29"/>
      <c r="AY629" s="60"/>
      <c r="AZ629" s="34"/>
      <c r="BA629" s="29"/>
      <c r="BB629" s="29"/>
      <c r="BC629" s="29"/>
      <c r="BD629" s="34"/>
      <c r="BE629" s="29"/>
    </row>
    <row r="630" spans="4:57" x14ac:dyDescent="0.25">
      <c r="D630" s="23"/>
      <c r="E630" s="23"/>
      <c r="F630" s="23"/>
      <c r="I630" s="23"/>
      <c r="J630" s="23"/>
      <c r="K630" s="23"/>
      <c r="L630" s="29"/>
      <c r="M630" s="29"/>
      <c r="N630" s="29"/>
      <c r="O630" s="29"/>
      <c r="P630" s="29"/>
      <c r="Q630" s="29"/>
      <c r="R630" s="29"/>
      <c r="T630" s="29"/>
      <c r="AG630" s="29"/>
      <c r="AX630" s="29"/>
      <c r="AY630" s="60"/>
      <c r="AZ630" s="34"/>
      <c r="BA630" s="29"/>
      <c r="BB630" s="29"/>
      <c r="BC630" s="29"/>
      <c r="BD630" s="34"/>
      <c r="BE630" s="29"/>
    </row>
    <row r="631" spans="4:57" x14ac:dyDescent="0.25">
      <c r="D631" s="23"/>
      <c r="E631" s="23"/>
      <c r="F631" s="23"/>
      <c r="I631" s="23"/>
      <c r="J631" s="23"/>
      <c r="K631" s="23"/>
      <c r="L631" s="29"/>
      <c r="M631" s="29"/>
      <c r="N631" s="29"/>
      <c r="O631" s="29"/>
      <c r="P631" s="29"/>
      <c r="Q631" s="29"/>
      <c r="R631" s="29"/>
      <c r="T631" s="29"/>
      <c r="AG631" s="29"/>
      <c r="AX631" s="29"/>
      <c r="AY631" s="60"/>
      <c r="AZ631" s="34"/>
      <c r="BA631" s="29"/>
      <c r="BB631" s="29"/>
      <c r="BC631" s="29"/>
      <c r="BD631" s="34"/>
      <c r="BE631" s="29"/>
    </row>
    <row r="632" spans="4:57" x14ac:dyDescent="0.25">
      <c r="D632" s="23"/>
      <c r="E632" s="23"/>
      <c r="F632" s="23"/>
      <c r="I632" s="23"/>
      <c r="J632" s="23"/>
      <c r="K632" s="23"/>
      <c r="L632" s="29"/>
      <c r="M632" s="29"/>
      <c r="N632" s="29"/>
      <c r="O632" s="29"/>
      <c r="P632" s="29"/>
      <c r="Q632" s="29"/>
      <c r="R632" s="29"/>
      <c r="T632" s="29"/>
      <c r="AG632" s="29"/>
      <c r="AX632" s="29"/>
      <c r="AY632" s="60"/>
      <c r="AZ632" s="34"/>
      <c r="BA632" s="29"/>
      <c r="BB632" s="29"/>
      <c r="BC632" s="29"/>
      <c r="BD632" s="34"/>
      <c r="BE632" s="29"/>
    </row>
    <row r="633" spans="4:57" x14ac:dyDescent="0.25">
      <c r="D633" s="23"/>
      <c r="E633" s="23"/>
      <c r="F633" s="23"/>
      <c r="I633" s="23"/>
      <c r="J633" s="23"/>
      <c r="K633" s="23"/>
      <c r="L633" s="29"/>
      <c r="M633" s="29"/>
      <c r="N633" s="29"/>
      <c r="O633" s="29"/>
      <c r="P633" s="29"/>
      <c r="Q633" s="29"/>
      <c r="R633" s="29"/>
      <c r="T633" s="29"/>
      <c r="AG633" s="29"/>
      <c r="AX633" s="29"/>
      <c r="AY633" s="60"/>
      <c r="AZ633" s="34"/>
      <c r="BA633" s="29"/>
      <c r="BB633" s="29"/>
      <c r="BC633" s="29"/>
      <c r="BD633" s="34"/>
      <c r="BE633" s="29"/>
    </row>
    <row r="634" spans="4:57" x14ac:dyDescent="0.25">
      <c r="D634" s="23"/>
      <c r="E634" s="23"/>
      <c r="F634" s="23"/>
      <c r="I634" s="23"/>
      <c r="J634" s="23"/>
      <c r="K634" s="23"/>
      <c r="L634" s="29"/>
      <c r="M634" s="29"/>
      <c r="N634" s="29"/>
      <c r="O634" s="29"/>
      <c r="P634" s="29"/>
      <c r="Q634" s="29"/>
      <c r="R634" s="29"/>
      <c r="T634" s="29"/>
      <c r="AG634" s="29"/>
    </row>
    <row r="635" spans="4:57" x14ac:dyDescent="0.25">
      <c r="D635" s="23"/>
      <c r="E635" s="23"/>
      <c r="F635" s="23"/>
      <c r="I635" s="23"/>
      <c r="J635" s="23"/>
      <c r="K635" s="23"/>
      <c r="L635" s="29"/>
      <c r="M635" s="29"/>
      <c r="N635" s="29"/>
      <c r="O635" s="29"/>
      <c r="P635" s="29"/>
      <c r="Q635" s="29"/>
      <c r="R635" s="29"/>
      <c r="T635" s="29"/>
      <c r="AG635" s="29"/>
    </row>
    <row r="680" spans="4:57" x14ac:dyDescent="0.25">
      <c r="D680" s="23"/>
      <c r="E680" s="23"/>
      <c r="F680" s="23"/>
      <c r="I680" s="23"/>
      <c r="J680" s="23"/>
      <c r="K680" s="23"/>
      <c r="AX680" s="29"/>
      <c r="AY680" s="60"/>
      <c r="AZ680" s="34"/>
      <c r="BA680" s="29"/>
      <c r="BB680" s="29"/>
      <c r="BC680" s="29"/>
      <c r="BD680" s="34"/>
      <c r="BE680" s="29"/>
    </row>
    <row r="681" spans="4:57" x14ac:dyDescent="0.25">
      <c r="D681" s="23"/>
      <c r="E681" s="23"/>
      <c r="F681" s="23"/>
      <c r="I681" s="23"/>
      <c r="J681" s="23"/>
      <c r="K681" s="23"/>
      <c r="AX681" s="29"/>
      <c r="AY681" s="60"/>
      <c r="AZ681" s="34"/>
      <c r="BA681" s="29"/>
      <c r="BB681" s="29"/>
      <c r="BC681" s="29"/>
      <c r="BD681" s="34"/>
      <c r="BE681" s="29"/>
    </row>
    <row r="682" spans="4:57" x14ac:dyDescent="0.25">
      <c r="D682" s="23"/>
      <c r="E682" s="23"/>
      <c r="F682" s="23"/>
      <c r="I682" s="23"/>
      <c r="J682" s="23"/>
      <c r="K682" s="23"/>
      <c r="L682" s="29"/>
      <c r="M682" s="29"/>
      <c r="N682" s="29"/>
      <c r="O682" s="29"/>
      <c r="P682" s="29"/>
      <c r="Q682" s="29"/>
      <c r="R682" s="29"/>
      <c r="T682" s="29"/>
      <c r="AG682" s="29"/>
      <c r="AX682" s="29"/>
      <c r="AY682" s="60"/>
      <c r="AZ682" s="34"/>
      <c r="BA682" s="29"/>
      <c r="BB682" s="29"/>
      <c r="BC682" s="29"/>
      <c r="BD682" s="34"/>
      <c r="BE682" s="29"/>
    </row>
    <row r="683" spans="4:57" x14ac:dyDescent="0.25">
      <c r="D683" s="23"/>
      <c r="E683" s="23"/>
      <c r="F683" s="23"/>
      <c r="I683" s="23"/>
      <c r="J683" s="23"/>
      <c r="K683" s="23"/>
      <c r="L683" s="29"/>
      <c r="M683" s="29"/>
      <c r="N683" s="29"/>
      <c r="O683" s="29"/>
      <c r="P683" s="29"/>
      <c r="Q683" s="29"/>
      <c r="R683" s="29"/>
      <c r="T683" s="29"/>
      <c r="AG683" s="29"/>
      <c r="AX683" s="29"/>
      <c r="AY683" s="60"/>
      <c r="AZ683" s="34"/>
      <c r="BA683" s="29"/>
      <c r="BB683" s="29"/>
      <c r="BC683" s="29"/>
      <c r="BD683" s="34"/>
      <c r="BE683" s="29"/>
    </row>
    <row r="684" spans="4:57" x14ac:dyDescent="0.25">
      <c r="D684" s="23"/>
      <c r="E684" s="23"/>
      <c r="F684" s="23"/>
      <c r="I684" s="23"/>
      <c r="J684" s="23"/>
      <c r="K684" s="23"/>
      <c r="L684" s="29"/>
      <c r="M684" s="29"/>
      <c r="N684" s="29"/>
      <c r="O684" s="29"/>
      <c r="P684" s="29"/>
      <c r="Q684" s="29"/>
      <c r="R684" s="29"/>
      <c r="T684" s="29"/>
      <c r="AG684" s="29"/>
      <c r="AX684" s="29"/>
      <c r="AY684" s="60"/>
      <c r="AZ684" s="34"/>
      <c r="BA684" s="29"/>
      <c r="BB684" s="29"/>
      <c r="BC684" s="29"/>
      <c r="BD684" s="34"/>
      <c r="BE684" s="29"/>
    </row>
    <row r="685" spans="4:57" x14ac:dyDescent="0.25">
      <c r="D685" s="23"/>
      <c r="E685" s="23"/>
      <c r="F685" s="23"/>
      <c r="I685" s="23"/>
      <c r="J685" s="23"/>
      <c r="K685" s="23"/>
      <c r="L685" s="29"/>
      <c r="M685" s="29"/>
      <c r="N685" s="29"/>
      <c r="O685" s="29"/>
      <c r="P685" s="29"/>
      <c r="Q685" s="29"/>
      <c r="R685" s="29"/>
      <c r="T685" s="29"/>
      <c r="AG685" s="29"/>
      <c r="AX685" s="29"/>
      <c r="AY685" s="60"/>
      <c r="AZ685" s="34"/>
      <c r="BA685" s="29"/>
      <c r="BB685" s="29"/>
      <c r="BC685" s="29"/>
      <c r="BD685" s="34"/>
      <c r="BE685" s="29"/>
    </row>
    <row r="686" spans="4:57" x14ac:dyDescent="0.25">
      <c r="D686" s="23"/>
      <c r="E686" s="23"/>
      <c r="F686" s="23"/>
      <c r="I686" s="23"/>
      <c r="J686" s="23"/>
      <c r="K686" s="23"/>
      <c r="L686" s="29"/>
      <c r="M686" s="29"/>
      <c r="N686" s="29"/>
      <c r="O686" s="29"/>
      <c r="P686" s="29"/>
      <c r="Q686" s="29"/>
      <c r="R686" s="29"/>
      <c r="T686" s="29"/>
      <c r="AG686" s="29"/>
      <c r="AX686" s="29"/>
      <c r="AY686" s="60"/>
      <c r="AZ686" s="34"/>
      <c r="BA686" s="29"/>
      <c r="BB686" s="29"/>
      <c r="BC686" s="29"/>
      <c r="BD686" s="34"/>
      <c r="BE686" s="29"/>
    </row>
    <row r="687" spans="4:57" x14ac:dyDescent="0.25">
      <c r="D687" s="23"/>
      <c r="E687" s="23"/>
      <c r="F687" s="23"/>
      <c r="I687" s="23"/>
      <c r="J687" s="23"/>
      <c r="K687" s="23"/>
      <c r="L687" s="29"/>
      <c r="M687" s="29"/>
      <c r="N687" s="29"/>
      <c r="O687" s="29"/>
      <c r="P687" s="29"/>
      <c r="Q687" s="29"/>
      <c r="R687" s="29"/>
      <c r="T687" s="29"/>
      <c r="AG687" s="29"/>
      <c r="AX687" s="29"/>
      <c r="AY687" s="60"/>
      <c r="AZ687" s="34"/>
      <c r="BA687" s="29"/>
      <c r="BB687" s="29"/>
      <c r="BC687" s="29"/>
      <c r="BD687" s="34"/>
      <c r="BE687" s="29"/>
    </row>
    <row r="688" spans="4:57" x14ac:dyDescent="0.25">
      <c r="D688" s="23"/>
      <c r="E688" s="23"/>
      <c r="F688" s="23"/>
      <c r="I688" s="23"/>
      <c r="J688" s="23"/>
      <c r="K688" s="23"/>
      <c r="L688" s="29"/>
      <c r="M688" s="29"/>
      <c r="N688" s="29"/>
      <c r="O688" s="29"/>
      <c r="P688" s="29"/>
      <c r="Q688" s="29"/>
      <c r="R688" s="29"/>
      <c r="T688" s="29"/>
      <c r="AG688" s="29"/>
      <c r="AX688" s="29"/>
      <c r="AY688" s="60"/>
      <c r="AZ688" s="34"/>
      <c r="BA688" s="29"/>
      <c r="BB688" s="29"/>
      <c r="BC688" s="29"/>
      <c r="BD688" s="34"/>
      <c r="BE688" s="29"/>
    </row>
    <row r="689" spans="4:57" x14ac:dyDescent="0.25">
      <c r="D689" s="23"/>
      <c r="E689" s="23"/>
      <c r="F689" s="23"/>
      <c r="I689" s="23"/>
      <c r="J689" s="23"/>
      <c r="K689" s="23"/>
      <c r="L689" s="29"/>
      <c r="M689" s="29"/>
      <c r="N689" s="29"/>
      <c r="O689" s="29"/>
      <c r="P689" s="29"/>
      <c r="Q689" s="29"/>
      <c r="R689" s="29"/>
      <c r="T689" s="29"/>
      <c r="AG689" s="29"/>
      <c r="AX689" s="29"/>
      <c r="AY689" s="60"/>
      <c r="AZ689" s="34"/>
      <c r="BA689" s="29"/>
      <c r="BB689" s="29"/>
      <c r="BC689" s="29"/>
      <c r="BD689" s="34"/>
      <c r="BE689" s="29"/>
    </row>
    <row r="690" spans="4:57" x14ac:dyDescent="0.25">
      <c r="D690" s="23"/>
      <c r="E690" s="23"/>
      <c r="F690" s="23"/>
      <c r="I690" s="23"/>
      <c r="J690" s="23"/>
      <c r="K690" s="23"/>
      <c r="L690" s="29"/>
      <c r="M690" s="29"/>
      <c r="N690" s="29"/>
      <c r="O690" s="29"/>
      <c r="P690" s="29"/>
      <c r="Q690" s="29"/>
      <c r="R690" s="29"/>
      <c r="T690" s="29"/>
      <c r="AG690" s="29"/>
      <c r="AX690" s="29"/>
      <c r="AY690" s="60"/>
      <c r="AZ690" s="34"/>
      <c r="BA690" s="29"/>
      <c r="BB690" s="29"/>
      <c r="BC690" s="29"/>
      <c r="BD690" s="34"/>
      <c r="BE690" s="29"/>
    </row>
    <row r="691" spans="4:57" x14ac:dyDescent="0.25">
      <c r="D691" s="23"/>
      <c r="E691" s="23"/>
      <c r="F691" s="23"/>
      <c r="I691" s="23"/>
      <c r="J691" s="23"/>
      <c r="K691" s="23"/>
      <c r="L691" s="29"/>
      <c r="M691" s="29"/>
      <c r="N691" s="29"/>
      <c r="O691" s="29"/>
      <c r="P691" s="29"/>
      <c r="Q691" s="29"/>
      <c r="R691" s="29"/>
      <c r="T691" s="29"/>
      <c r="AG691" s="29"/>
      <c r="AX691" s="29"/>
      <c r="AY691" s="60"/>
      <c r="AZ691" s="34"/>
      <c r="BA691" s="29"/>
      <c r="BB691" s="29"/>
      <c r="BC691" s="29"/>
      <c r="BD691" s="34"/>
      <c r="BE691" s="29"/>
    </row>
    <row r="692" spans="4:57" x14ac:dyDescent="0.25">
      <c r="D692" s="23"/>
      <c r="E692" s="23"/>
      <c r="F692" s="23"/>
      <c r="I692" s="23"/>
      <c r="J692" s="23"/>
      <c r="K692" s="23"/>
      <c r="L692" s="29"/>
      <c r="M692" s="29"/>
      <c r="N692" s="29"/>
      <c r="O692" s="29"/>
      <c r="P692" s="29"/>
      <c r="Q692" s="29"/>
      <c r="R692" s="29"/>
      <c r="T692" s="29"/>
      <c r="AG692" s="29"/>
      <c r="AX692" s="29"/>
      <c r="AY692" s="60"/>
      <c r="AZ692" s="34"/>
      <c r="BA692" s="29"/>
      <c r="BB692" s="29"/>
      <c r="BC692" s="29"/>
      <c r="BD692" s="34"/>
      <c r="BE692" s="29"/>
    </row>
    <row r="693" spans="4:57" x14ac:dyDescent="0.25">
      <c r="D693" s="23"/>
      <c r="E693" s="23"/>
      <c r="F693" s="23"/>
      <c r="I693" s="23"/>
      <c r="J693" s="23"/>
      <c r="K693" s="23"/>
      <c r="L693" s="29"/>
      <c r="M693" s="29"/>
      <c r="N693" s="29"/>
      <c r="O693" s="29"/>
      <c r="P693" s="29"/>
      <c r="Q693" s="29"/>
      <c r="R693" s="29"/>
      <c r="T693" s="29"/>
      <c r="AG693" s="29"/>
      <c r="AX693" s="29"/>
      <c r="AY693" s="60"/>
      <c r="AZ693" s="34"/>
      <c r="BA693" s="29"/>
      <c r="BB693" s="29"/>
      <c r="BC693" s="29"/>
      <c r="BD693" s="34"/>
      <c r="BE693" s="29"/>
    </row>
    <row r="694" spans="4:57" x14ac:dyDescent="0.25">
      <c r="D694" s="23"/>
      <c r="E694" s="23"/>
      <c r="F694" s="23"/>
      <c r="I694" s="23"/>
      <c r="J694" s="23"/>
      <c r="K694" s="23"/>
      <c r="L694" s="29"/>
      <c r="M694" s="29"/>
      <c r="N694" s="29"/>
      <c r="O694" s="29"/>
      <c r="P694" s="29"/>
      <c r="Q694" s="29"/>
      <c r="R694" s="29"/>
      <c r="T694" s="29"/>
      <c r="AG694" s="29"/>
      <c r="AX694" s="29"/>
      <c r="AY694" s="60"/>
      <c r="AZ694" s="34"/>
      <c r="BA694" s="29"/>
      <c r="BB694" s="29"/>
      <c r="BC694" s="29"/>
      <c r="BD694" s="34"/>
      <c r="BE694" s="29"/>
    </row>
    <row r="695" spans="4:57" x14ac:dyDescent="0.25">
      <c r="D695" s="23"/>
      <c r="E695" s="23"/>
      <c r="F695" s="23"/>
      <c r="I695" s="23"/>
      <c r="J695" s="23"/>
      <c r="K695" s="23"/>
      <c r="L695" s="29"/>
      <c r="M695" s="29"/>
      <c r="N695" s="29"/>
      <c r="O695" s="29"/>
      <c r="P695" s="29"/>
      <c r="Q695" s="29"/>
      <c r="R695" s="29"/>
      <c r="T695" s="29"/>
      <c r="AG695" s="29"/>
      <c r="AX695" s="29"/>
      <c r="AY695" s="60"/>
      <c r="AZ695" s="34"/>
      <c r="BA695" s="29"/>
      <c r="BB695" s="29"/>
      <c r="BC695" s="29"/>
      <c r="BD695" s="34"/>
      <c r="BE695" s="29"/>
    </row>
    <row r="696" spans="4:57" x14ac:dyDescent="0.25">
      <c r="D696" s="23"/>
      <c r="E696" s="23"/>
      <c r="F696" s="23"/>
      <c r="I696" s="23"/>
      <c r="J696" s="23"/>
      <c r="K696" s="23"/>
      <c r="L696" s="29"/>
      <c r="M696" s="29"/>
      <c r="N696" s="29"/>
      <c r="O696" s="29"/>
      <c r="P696" s="29"/>
      <c r="Q696" s="29"/>
      <c r="R696" s="29"/>
      <c r="T696" s="29"/>
      <c r="AG696" s="29"/>
      <c r="AX696" s="29"/>
      <c r="AY696" s="60"/>
      <c r="AZ696" s="34"/>
      <c r="BA696" s="29"/>
      <c r="BB696" s="29"/>
      <c r="BC696" s="29"/>
      <c r="BD696" s="34"/>
      <c r="BE696" s="29"/>
    </row>
    <row r="697" spans="4:57" x14ac:dyDescent="0.25">
      <c r="D697" s="23"/>
      <c r="E697" s="23"/>
      <c r="F697" s="23"/>
      <c r="I697" s="23"/>
      <c r="J697" s="23"/>
      <c r="K697" s="23"/>
      <c r="L697" s="29"/>
      <c r="M697" s="29"/>
      <c r="N697" s="29"/>
      <c r="O697" s="29"/>
      <c r="P697" s="29"/>
      <c r="Q697" s="29"/>
      <c r="R697" s="29"/>
      <c r="T697" s="29"/>
      <c r="AG697" s="29"/>
    </row>
    <row r="698" spans="4:57" x14ac:dyDescent="0.25">
      <c r="D698" s="23"/>
      <c r="E698" s="23"/>
      <c r="F698" s="23"/>
      <c r="I698" s="23"/>
      <c r="J698" s="23"/>
      <c r="K698" s="23"/>
      <c r="L698" s="29"/>
      <c r="M698" s="29"/>
      <c r="N698" s="29"/>
      <c r="O698" s="29"/>
      <c r="P698" s="29"/>
      <c r="Q698" s="29"/>
      <c r="R698" s="29"/>
      <c r="T698" s="29"/>
      <c r="AG698" s="29"/>
    </row>
  </sheetData>
  <autoFilter ref="AX9:BE9"/>
  <mergeCells count="5">
    <mergeCell ref="E8:F8"/>
    <mergeCell ref="I8:AD8"/>
    <mergeCell ref="AH8:BC8"/>
    <mergeCell ref="C2:S3"/>
    <mergeCell ref="C5:S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2"/>
  <sheetViews>
    <sheetView workbookViewId="0">
      <selection activeCell="A17" sqref="A17"/>
    </sheetView>
  </sheetViews>
  <sheetFormatPr baseColWidth="10" defaultRowHeight="15" x14ac:dyDescent="0.25"/>
  <cols>
    <col min="1" max="1" width="5.42578125" customWidth="1"/>
    <col min="2" max="2" width="30.28515625" customWidth="1"/>
    <col min="3" max="3" width="10.7109375" customWidth="1"/>
    <col min="4" max="4" width="11.7109375" customWidth="1"/>
    <col min="5" max="5" width="14.7109375" customWidth="1"/>
    <col min="6" max="6" width="10.7109375" customWidth="1"/>
    <col min="7" max="7" width="11.7109375" customWidth="1"/>
    <col min="8" max="8" width="20.7109375" customWidth="1"/>
    <col min="9" max="9" width="14.7109375" customWidth="1"/>
    <col min="10" max="10" width="13.85546875" customWidth="1"/>
    <col min="11" max="11" width="14.7109375" customWidth="1"/>
    <col min="12" max="12" width="16.5703125" customWidth="1"/>
    <col min="13" max="13" width="15" customWidth="1"/>
    <col min="14" max="14" width="14.42578125" customWidth="1"/>
    <col min="15" max="15" width="23.140625" customWidth="1"/>
    <col min="16" max="16" width="18.42578125" customWidth="1"/>
    <col min="17" max="17" width="16.140625" customWidth="1"/>
    <col min="18" max="18" width="13.85546875" customWidth="1"/>
    <col min="19" max="21" width="14.85546875" customWidth="1"/>
    <col min="22" max="22" width="13.28515625" customWidth="1"/>
    <col min="23" max="25" width="13.85546875" customWidth="1"/>
  </cols>
  <sheetData>
    <row r="3" spans="1:25" ht="15.75" x14ac:dyDescent="0.25">
      <c r="A3" s="186" t="s">
        <v>44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</row>
    <row r="5" spans="1:25" ht="15.75" x14ac:dyDescent="0.25">
      <c r="A5" s="62" t="s">
        <v>45</v>
      </c>
      <c r="B5" s="63" t="s">
        <v>46</v>
      </c>
      <c r="C5" s="64" t="s">
        <v>47</v>
      </c>
      <c r="D5" s="64" t="s">
        <v>49</v>
      </c>
      <c r="E5" s="64" t="s">
        <v>48</v>
      </c>
      <c r="F5" s="64" t="s">
        <v>11</v>
      </c>
      <c r="G5" s="63" t="s">
        <v>49</v>
      </c>
      <c r="H5" s="63" t="s">
        <v>13</v>
      </c>
      <c r="I5" s="63" t="s">
        <v>48</v>
      </c>
      <c r="J5" s="64" t="s">
        <v>50</v>
      </c>
      <c r="K5" s="63" t="s">
        <v>49</v>
      </c>
      <c r="L5" s="63" t="s">
        <v>13</v>
      </c>
      <c r="M5" s="63" t="s">
        <v>48</v>
      </c>
      <c r="N5" s="64" t="s">
        <v>51</v>
      </c>
      <c r="O5" s="63" t="s">
        <v>49</v>
      </c>
      <c r="P5" s="63" t="s">
        <v>13</v>
      </c>
      <c r="Q5" s="63" t="s">
        <v>48</v>
      </c>
      <c r="R5" s="64" t="s">
        <v>14</v>
      </c>
      <c r="S5" s="63" t="s">
        <v>49</v>
      </c>
      <c r="T5" s="63" t="s">
        <v>13</v>
      </c>
      <c r="U5" s="63" t="s">
        <v>48</v>
      </c>
      <c r="V5" s="64" t="s">
        <v>12</v>
      </c>
      <c r="W5" s="63" t="s">
        <v>49</v>
      </c>
      <c r="X5" s="63" t="s">
        <v>13</v>
      </c>
      <c r="Y5" s="63" t="s">
        <v>48</v>
      </c>
    </row>
    <row r="6" spans="1:25" x14ac:dyDescent="0.25">
      <c r="A6" s="65">
        <v>1</v>
      </c>
      <c r="B6" s="66" t="s">
        <v>52</v>
      </c>
      <c r="C6" s="65">
        <v>30</v>
      </c>
      <c r="D6" s="65" t="s">
        <v>53</v>
      </c>
      <c r="E6" s="105">
        <v>6459.3</v>
      </c>
      <c r="F6" s="68"/>
      <c r="G6" s="65"/>
      <c r="H6" s="65"/>
      <c r="I6" s="67"/>
      <c r="J6" s="68"/>
      <c r="K6" s="65"/>
      <c r="L6" s="65"/>
      <c r="M6" s="67"/>
      <c r="N6" s="68"/>
      <c r="O6" s="65"/>
      <c r="P6" s="65"/>
      <c r="Q6" s="67"/>
      <c r="R6" s="68"/>
      <c r="S6" s="65"/>
      <c r="T6" s="65"/>
      <c r="U6" s="67"/>
      <c r="V6" s="68"/>
      <c r="W6" s="65"/>
      <c r="X6" s="65"/>
      <c r="Y6" s="67"/>
    </row>
    <row r="7" spans="1:25" x14ac:dyDescent="0.25">
      <c r="A7" s="65">
        <v>2</v>
      </c>
      <c r="B7" s="69" t="s">
        <v>37</v>
      </c>
      <c r="C7" s="65">
        <v>20</v>
      </c>
      <c r="D7" s="65" t="s">
        <v>53</v>
      </c>
      <c r="E7" s="105">
        <v>4306.2</v>
      </c>
      <c r="F7" s="68"/>
      <c r="G7" s="65"/>
      <c r="H7" s="65"/>
      <c r="I7" s="67"/>
      <c r="J7" s="68"/>
      <c r="K7" s="65"/>
      <c r="L7" s="65"/>
      <c r="M7" s="67"/>
      <c r="N7" s="68"/>
      <c r="O7" s="65"/>
      <c r="P7" s="65"/>
      <c r="Q7" s="67"/>
      <c r="R7" s="68"/>
      <c r="S7" s="65"/>
      <c r="T7" s="65"/>
      <c r="U7" s="67"/>
      <c r="V7" s="68"/>
      <c r="W7" s="65"/>
      <c r="X7" s="65"/>
      <c r="Y7" s="67"/>
    </row>
    <row r="8" spans="1:25" x14ac:dyDescent="0.25">
      <c r="A8" s="65">
        <v>3</v>
      </c>
      <c r="B8" s="69" t="s">
        <v>32</v>
      </c>
      <c r="C8" s="65"/>
      <c r="D8" s="68"/>
      <c r="E8" s="68"/>
      <c r="F8" s="65">
        <v>30</v>
      </c>
      <c r="G8" s="65" t="s">
        <v>53</v>
      </c>
      <c r="H8" s="65" t="s">
        <v>33</v>
      </c>
      <c r="I8" s="105">
        <v>6459.3</v>
      </c>
      <c r="J8" s="68"/>
      <c r="K8" s="65"/>
      <c r="L8" s="65"/>
      <c r="M8" s="67"/>
      <c r="N8" s="68"/>
      <c r="O8" s="65"/>
      <c r="P8" s="65"/>
      <c r="Q8" s="67"/>
      <c r="R8" s="68"/>
      <c r="S8" s="65"/>
      <c r="T8" s="65"/>
      <c r="U8" s="67"/>
      <c r="V8" s="65">
        <v>50</v>
      </c>
      <c r="W8" s="65" t="s">
        <v>53</v>
      </c>
      <c r="X8" s="67" t="s">
        <v>33</v>
      </c>
      <c r="Y8" s="105">
        <v>10765.5</v>
      </c>
    </row>
    <row r="9" spans="1:25" x14ac:dyDescent="0.25">
      <c r="A9" s="65">
        <v>4</v>
      </c>
      <c r="B9" s="69" t="s">
        <v>54</v>
      </c>
      <c r="C9" s="65"/>
      <c r="D9" s="68"/>
      <c r="E9" s="68"/>
      <c r="F9" s="65">
        <v>10</v>
      </c>
      <c r="G9" s="65" t="s">
        <v>53</v>
      </c>
      <c r="H9" s="65" t="s">
        <v>16</v>
      </c>
      <c r="I9" s="105">
        <v>2153.1</v>
      </c>
      <c r="J9" s="68"/>
      <c r="K9" s="65"/>
      <c r="L9" s="65"/>
      <c r="M9" s="70"/>
      <c r="N9" s="68"/>
      <c r="O9" s="65"/>
      <c r="P9" s="65"/>
      <c r="Q9" s="67"/>
      <c r="R9" s="68"/>
      <c r="S9" s="65"/>
      <c r="T9" s="65"/>
      <c r="U9" s="67"/>
      <c r="V9" s="68"/>
      <c r="W9" s="65"/>
      <c r="X9" s="65"/>
      <c r="Y9" s="67"/>
    </row>
    <row r="10" spans="1:25" x14ac:dyDescent="0.25">
      <c r="A10" s="65">
        <v>5</v>
      </c>
      <c r="B10" s="69" t="s">
        <v>55</v>
      </c>
      <c r="C10" s="65"/>
      <c r="D10" s="68"/>
      <c r="E10" s="68"/>
      <c r="F10" s="68"/>
      <c r="G10" s="65"/>
      <c r="H10" s="65"/>
      <c r="I10" s="67"/>
      <c r="J10" s="65">
        <v>15</v>
      </c>
      <c r="K10" s="65" t="s">
        <v>56</v>
      </c>
      <c r="L10" s="65" t="s">
        <v>16</v>
      </c>
      <c r="M10" s="106">
        <v>3229.65</v>
      </c>
      <c r="N10" s="65"/>
      <c r="O10" s="65"/>
      <c r="P10" s="65"/>
      <c r="Q10" s="67"/>
      <c r="R10" s="65"/>
      <c r="S10" s="65"/>
      <c r="T10" s="65"/>
      <c r="U10" s="67"/>
      <c r="V10" s="65"/>
      <c r="W10" s="65"/>
      <c r="X10" s="65"/>
      <c r="Y10" s="67"/>
    </row>
    <row r="11" spans="1:25" x14ac:dyDescent="0.25">
      <c r="A11" s="65">
        <v>6</v>
      </c>
      <c r="B11" s="69" t="s">
        <v>57</v>
      </c>
      <c r="C11" s="65"/>
      <c r="D11" s="68"/>
      <c r="E11" s="68"/>
      <c r="F11" s="68"/>
      <c r="G11" s="65"/>
      <c r="H11" s="65"/>
      <c r="I11" s="67"/>
      <c r="J11" s="65">
        <v>20</v>
      </c>
      <c r="K11" s="65" t="s">
        <v>56</v>
      </c>
      <c r="L11" s="65" t="s">
        <v>36</v>
      </c>
      <c r="M11" s="106">
        <v>4306.2</v>
      </c>
      <c r="N11" s="65"/>
      <c r="O11" s="65"/>
      <c r="P11" s="65"/>
      <c r="Q11" s="67"/>
      <c r="R11" s="65"/>
      <c r="S11" s="65"/>
      <c r="T11" s="65"/>
      <c r="U11" s="67"/>
      <c r="V11" s="65"/>
      <c r="W11" s="65"/>
      <c r="X11" s="65"/>
      <c r="Y11" s="67"/>
    </row>
    <row r="12" spans="1:25" x14ac:dyDescent="0.25">
      <c r="A12" s="65">
        <v>7</v>
      </c>
      <c r="B12" s="69" t="s">
        <v>42</v>
      </c>
      <c r="C12" s="65"/>
      <c r="D12" s="68"/>
      <c r="E12" s="68"/>
      <c r="F12" s="68"/>
      <c r="G12" s="65"/>
      <c r="H12" s="65"/>
      <c r="I12" s="67"/>
      <c r="J12" s="65">
        <v>20</v>
      </c>
      <c r="K12" s="65" t="s">
        <v>56</v>
      </c>
      <c r="L12" s="65" t="s">
        <v>16</v>
      </c>
      <c r="M12" s="106">
        <v>4306.2</v>
      </c>
      <c r="N12" s="65"/>
      <c r="O12" s="65"/>
      <c r="P12" s="65"/>
      <c r="Q12" s="67"/>
      <c r="R12" s="65"/>
      <c r="S12" s="65"/>
      <c r="T12" s="65"/>
      <c r="U12" s="67"/>
      <c r="V12" s="65"/>
      <c r="W12" s="65"/>
      <c r="X12" s="65"/>
      <c r="Y12" s="67"/>
    </row>
    <row r="13" spans="1:25" x14ac:dyDescent="0.25">
      <c r="A13" s="65">
        <v>8</v>
      </c>
      <c r="B13" s="69" t="s">
        <v>58</v>
      </c>
      <c r="C13" s="65"/>
      <c r="D13" s="68"/>
      <c r="E13" s="68"/>
      <c r="F13" s="68"/>
      <c r="G13" s="65"/>
      <c r="H13" s="65"/>
      <c r="I13" s="67"/>
      <c r="J13" s="68"/>
      <c r="K13" s="65"/>
      <c r="L13" s="65"/>
      <c r="M13" s="70"/>
      <c r="N13" s="71">
        <v>1</v>
      </c>
      <c r="O13" s="72" t="s">
        <v>59</v>
      </c>
      <c r="P13" s="65" t="s">
        <v>19</v>
      </c>
      <c r="Q13" s="102">
        <v>223600</v>
      </c>
      <c r="R13" s="71"/>
      <c r="S13" s="72"/>
      <c r="T13" s="65"/>
      <c r="U13" s="67"/>
      <c r="V13" s="71">
        <v>45</v>
      </c>
      <c r="W13" s="72" t="s">
        <v>56</v>
      </c>
      <c r="X13" s="65" t="s">
        <v>19</v>
      </c>
      <c r="Y13" s="105">
        <v>9688.9500000000007</v>
      </c>
    </row>
    <row r="14" spans="1:25" x14ac:dyDescent="0.25">
      <c r="A14" s="65">
        <v>9</v>
      </c>
      <c r="B14" s="69" t="s">
        <v>25</v>
      </c>
      <c r="C14" s="65"/>
      <c r="D14" s="68"/>
      <c r="E14" s="68"/>
      <c r="F14" s="68"/>
      <c r="G14" s="65"/>
      <c r="H14" s="65"/>
      <c r="I14" s="67"/>
      <c r="J14" s="68"/>
      <c r="K14" s="65"/>
      <c r="L14" s="65"/>
      <c r="M14" s="70"/>
      <c r="N14" s="65">
        <v>1</v>
      </c>
      <c r="O14" s="65" t="s">
        <v>59</v>
      </c>
      <c r="P14" s="65" t="s">
        <v>16</v>
      </c>
      <c r="Q14" s="102">
        <v>180000</v>
      </c>
      <c r="R14" s="65"/>
      <c r="S14" s="65"/>
      <c r="T14" s="65"/>
      <c r="U14" s="67"/>
      <c r="V14" s="65"/>
      <c r="W14" s="65"/>
      <c r="X14" s="65"/>
      <c r="Y14" s="67"/>
    </row>
    <row r="15" spans="1:25" x14ac:dyDescent="0.25">
      <c r="A15" s="65">
        <v>10</v>
      </c>
      <c r="B15" s="69" t="s">
        <v>24</v>
      </c>
      <c r="C15" s="65"/>
      <c r="D15" s="68"/>
      <c r="E15" s="68"/>
      <c r="F15" s="68"/>
      <c r="G15" s="65"/>
      <c r="H15" s="65"/>
      <c r="I15" s="67"/>
      <c r="J15" s="68"/>
      <c r="K15" s="65"/>
      <c r="L15" s="65"/>
      <c r="M15" s="67"/>
      <c r="N15" s="65">
        <v>1</v>
      </c>
      <c r="O15" s="65" t="s">
        <v>59</v>
      </c>
      <c r="P15" s="65" t="s">
        <v>19</v>
      </c>
      <c r="Q15" s="102">
        <v>210000</v>
      </c>
      <c r="R15" s="65"/>
      <c r="S15" s="65"/>
      <c r="T15" s="65"/>
      <c r="U15" s="67"/>
      <c r="V15" s="65"/>
      <c r="W15" s="65"/>
      <c r="X15" s="65"/>
      <c r="Y15" s="67"/>
    </row>
    <row r="16" spans="1:25" x14ac:dyDescent="0.25">
      <c r="A16" s="65">
        <v>11</v>
      </c>
      <c r="B16" s="69" t="s">
        <v>60</v>
      </c>
      <c r="C16" s="65"/>
      <c r="D16" s="68"/>
      <c r="E16" s="68"/>
      <c r="F16" s="68"/>
      <c r="G16" s="65"/>
      <c r="H16" s="65"/>
      <c r="I16" s="67"/>
      <c r="J16" s="68"/>
      <c r="K16" s="65"/>
      <c r="L16" s="65"/>
      <c r="M16" s="67"/>
      <c r="N16" s="65">
        <v>20</v>
      </c>
      <c r="O16" s="65" t="s">
        <v>61</v>
      </c>
      <c r="P16" s="65" t="s">
        <v>36</v>
      </c>
      <c r="Q16" s="105">
        <v>4306.2</v>
      </c>
      <c r="R16" s="65"/>
      <c r="S16" s="65"/>
      <c r="T16" s="65"/>
      <c r="U16" s="67"/>
      <c r="V16" s="65"/>
      <c r="W16" s="65"/>
      <c r="X16" s="65"/>
      <c r="Y16" s="67"/>
    </row>
    <row r="17" spans="1:25" x14ac:dyDescent="0.25">
      <c r="A17" s="65">
        <v>12</v>
      </c>
      <c r="B17" s="69" t="s">
        <v>20</v>
      </c>
      <c r="C17" s="65"/>
      <c r="D17" s="68"/>
      <c r="E17" s="68"/>
      <c r="F17" s="68"/>
      <c r="G17" s="65"/>
      <c r="H17" s="65"/>
      <c r="I17" s="67"/>
      <c r="J17" s="68"/>
      <c r="K17" s="65"/>
      <c r="L17" s="65"/>
      <c r="M17" s="67"/>
      <c r="N17" s="65">
        <v>30</v>
      </c>
      <c r="O17" s="65" t="s">
        <v>61</v>
      </c>
      <c r="P17" s="65" t="s">
        <v>19</v>
      </c>
      <c r="Q17" s="105">
        <v>6459.3</v>
      </c>
      <c r="R17" s="65"/>
      <c r="S17" s="65"/>
      <c r="T17" s="65"/>
      <c r="U17" s="67"/>
      <c r="V17" s="65"/>
      <c r="W17" s="65"/>
      <c r="X17" s="65"/>
      <c r="Y17" s="67"/>
    </row>
    <row r="18" spans="1:25" ht="36" x14ac:dyDescent="0.25">
      <c r="A18" s="65">
        <v>13</v>
      </c>
      <c r="B18" s="73" t="s">
        <v>31</v>
      </c>
      <c r="C18" s="65"/>
      <c r="D18" s="68"/>
      <c r="E18" s="68"/>
      <c r="F18" s="68"/>
      <c r="G18" s="65"/>
      <c r="H18" s="65"/>
      <c r="I18" s="67"/>
      <c r="J18" s="68"/>
      <c r="K18" s="65"/>
      <c r="L18" s="65"/>
      <c r="M18" s="67"/>
      <c r="N18" s="68"/>
      <c r="O18" s="65"/>
      <c r="P18" s="65"/>
      <c r="Q18" s="67"/>
      <c r="R18" s="74">
        <v>2</v>
      </c>
      <c r="S18" s="75" t="s">
        <v>62</v>
      </c>
      <c r="T18" s="76" t="s">
        <v>63</v>
      </c>
      <c r="U18" s="108">
        <v>324000</v>
      </c>
      <c r="V18" s="74">
        <v>1</v>
      </c>
      <c r="W18" s="75" t="s">
        <v>59</v>
      </c>
      <c r="X18" s="76" t="s">
        <v>19</v>
      </c>
      <c r="Y18" s="108">
        <v>48000</v>
      </c>
    </row>
    <row r="19" spans="1:25" x14ac:dyDescent="0.25">
      <c r="A19" s="65">
        <v>14</v>
      </c>
      <c r="B19" s="69" t="s">
        <v>29</v>
      </c>
      <c r="C19" s="65"/>
      <c r="D19" s="65"/>
      <c r="E19" s="65"/>
      <c r="F19" s="65"/>
      <c r="G19" s="65"/>
      <c r="H19" s="65"/>
      <c r="I19" s="67"/>
      <c r="J19" s="65"/>
      <c r="K19" s="65"/>
      <c r="L19" s="65"/>
      <c r="M19" s="67"/>
      <c r="N19" s="65"/>
      <c r="O19" s="65"/>
      <c r="P19" s="65"/>
      <c r="Q19" s="67"/>
      <c r="R19" s="65">
        <v>50</v>
      </c>
      <c r="S19" s="65" t="s">
        <v>56</v>
      </c>
      <c r="T19" s="65" t="s">
        <v>16</v>
      </c>
      <c r="U19" s="67">
        <v>10765.5</v>
      </c>
      <c r="V19" s="65">
        <v>50</v>
      </c>
      <c r="W19" s="65" t="s">
        <v>53</v>
      </c>
      <c r="X19" s="67" t="s">
        <v>16</v>
      </c>
      <c r="Y19" s="105">
        <v>10765.5</v>
      </c>
    </row>
    <row r="20" spans="1:25" x14ac:dyDescent="0.25">
      <c r="A20" s="65">
        <v>15</v>
      </c>
      <c r="B20" s="69" t="s">
        <v>23</v>
      </c>
      <c r="C20" s="65"/>
      <c r="D20" s="65"/>
      <c r="E20" s="65"/>
      <c r="F20" s="65"/>
      <c r="G20" s="65"/>
      <c r="H20" s="65"/>
      <c r="I20" s="67"/>
      <c r="J20" s="65"/>
      <c r="K20" s="65"/>
      <c r="L20" s="65"/>
      <c r="M20" s="67"/>
      <c r="N20" s="65"/>
      <c r="O20" s="65"/>
      <c r="P20" s="65"/>
      <c r="Q20" s="67"/>
      <c r="R20" s="65">
        <v>30</v>
      </c>
      <c r="S20" s="65" t="s">
        <v>56</v>
      </c>
      <c r="T20" s="65" t="s">
        <v>63</v>
      </c>
      <c r="U20" s="67">
        <v>6459.3</v>
      </c>
      <c r="V20" s="65"/>
      <c r="W20" s="65"/>
      <c r="X20" s="65"/>
      <c r="Y20" s="67"/>
    </row>
    <row r="21" spans="1:25" x14ac:dyDescent="0.25">
      <c r="A21" s="65">
        <v>16</v>
      </c>
      <c r="B21" s="77" t="s">
        <v>40</v>
      </c>
      <c r="C21" s="65"/>
      <c r="D21" s="65"/>
      <c r="E21" s="65"/>
      <c r="F21" s="65"/>
      <c r="G21" s="65"/>
      <c r="H21" s="65"/>
      <c r="I21" s="67"/>
      <c r="J21" s="65"/>
      <c r="K21" s="65"/>
      <c r="L21" s="65"/>
      <c r="M21" s="67"/>
      <c r="N21" s="65"/>
      <c r="O21" s="65"/>
      <c r="P21" s="65"/>
      <c r="Q21" s="67"/>
      <c r="R21" s="65">
        <v>30</v>
      </c>
      <c r="S21" s="65" t="s">
        <v>56</v>
      </c>
      <c r="T21" s="65" t="s">
        <v>41</v>
      </c>
      <c r="U21" s="67">
        <v>6459.3</v>
      </c>
      <c r="V21" s="65"/>
      <c r="W21" s="65"/>
      <c r="X21" s="65"/>
      <c r="Y21" s="67"/>
    </row>
    <row r="22" spans="1:25" x14ac:dyDescent="0.25">
      <c r="A22" s="65">
        <v>17</v>
      </c>
      <c r="B22" s="69" t="s">
        <v>64</v>
      </c>
      <c r="C22" s="65"/>
      <c r="D22" s="65"/>
      <c r="E22" s="65"/>
      <c r="F22" s="65"/>
      <c r="G22" s="65"/>
      <c r="H22" s="65"/>
      <c r="I22" s="67"/>
      <c r="J22" s="65"/>
      <c r="K22" s="65"/>
      <c r="L22" s="65"/>
      <c r="M22" s="67"/>
      <c r="N22" s="65"/>
      <c r="O22" s="65"/>
      <c r="P22" s="65"/>
      <c r="Q22" s="67"/>
      <c r="R22" s="65">
        <v>57</v>
      </c>
      <c r="S22" s="65" t="s">
        <v>56</v>
      </c>
      <c r="T22" s="65" t="s">
        <v>63</v>
      </c>
      <c r="U22" s="67">
        <v>12272.67</v>
      </c>
      <c r="V22" s="65"/>
      <c r="W22" s="65"/>
      <c r="X22" s="65"/>
      <c r="Y22" s="67"/>
    </row>
    <row r="23" spans="1:25" x14ac:dyDescent="0.25">
      <c r="A23" s="65">
        <v>18</v>
      </c>
      <c r="B23" s="69" t="s">
        <v>65</v>
      </c>
      <c r="C23" s="65"/>
      <c r="D23" s="65"/>
      <c r="E23" s="65"/>
      <c r="F23" s="65"/>
      <c r="G23" s="65"/>
      <c r="H23" s="65"/>
      <c r="I23" s="67"/>
      <c r="J23" s="65"/>
      <c r="K23" s="65"/>
      <c r="L23" s="65"/>
      <c r="M23" s="67"/>
      <c r="N23" s="65"/>
      <c r="O23" s="65"/>
      <c r="P23" s="65"/>
      <c r="Q23" s="67"/>
      <c r="R23" s="65">
        <v>20</v>
      </c>
      <c r="S23" s="65" t="s">
        <v>56</v>
      </c>
      <c r="T23" s="65" t="s">
        <v>28</v>
      </c>
      <c r="U23" s="67">
        <v>4306.2</v>
      </c>
      <c r="V23" s="65"/>
      <c r="W23" s="65"/>
      <c r="X23" s="65"/>
      <c r="Y23" s="67"/>
    </row>
    <row r="24" spans="1:25" x14ac:dyDescent="0.25">
      <c r="A24" s="65">
        <v>19</v>
      </c>
      <c r="B24" s="69" t="s">
        <v>38</v>
      </c>
      <c r="C24" s="65"/>
      <c r="D24" s="65"/>
      <c r="E24" s="65"/>
      <c r="F24" s="65"/>
      <c r="G24" s="65"/>
      <c r="H24" s="65"/>
      <c r="I24" s="67"/>
      <c r="J24" s="65"/>
      <c r="K24" s="65"/>
      <c r="L24" s="65"/>
      <c r="M24" s="67"/>
      <c r="N24" s="65"/>
      <c r="O24" s="65"/>
      <c r="P24" s="65"/>
      <c r="Q24" s="67"/>
      <c r="R24" s="65">
        <v>12</v>
      </c>
      <c r="S24" s="65" t="s">
        <v>56</v>
      </c>
      <c r="T24" s="65" t="s">
        <v>63</v>
      </c>
      <c r="U24" s="67">
        <v>2583.7199999999998</v>
      </c>
      <c r="V24" s="65"/>
      <c r="W24" s="101"/>
      <c r="X24" s="65"/>
      <c r="Y24" s="67"/>
    </row>
    <row r="25" spans="1:25" x14ac:dyDescent="0.25">
      <c r="A25" s="65">
        <v>20</v>
      </c>
      <c r="B25" s="78" t="s">
        <v>39</v>
      </c>
      <c r="C25" s="65"/>
      <c r="D25" s="65"/>
      <c r="E25" s="65"/>
      <c r="F25" s="65"/>
      <c r="G25" s="65"/>
      <c r="H25" s="65"/>
      <c r="I25" s="67"/>
      <c r="J25" s="65"/>
      <c r="K25" s="65"/>
      <c r="L25" s="65"/>
      <c r="M25" s="67"/>
      <c r="N25" s="65"/>
      <c r="O25" s="65"/>
      <c r="P25" s="65"/>
      <c r="Q25" s="67"/>
      <c r="R25" s="65"/>
      <c r="S25" s="65"/>
      <c r="T25" s="65"/>
      <c r="U25" s="67"/>
      <c r="V25" s="74">
        <v>20</v>
      </c>
      <c r="W25" s="79" t="s">
        <v>53</v>
      </c>
      <c r="X25" s="74" t="s">
        <v>19</v>
      </c>
      <c r="Y25" s="107">
        <v>4286.3999999999996</v>
      </c>
    </row>
    <row r="26" spans="1:25" x14ac:dyDescent="0.25">
      <c r="A26" s="65">
        <v>21</v>
      </c>
      <c r="B26" s="69" t="s">
        <v>66</v>
      </c>
      <c r="C26" s="65"/>
      <c r="D26" s="65"/>
      <c r="E26" s="65"/>
      <c r="F26" s="65"/>
      <c r="G26" s="65"/>
      <c r="H26" s="65"/>
      <c r="I26" s="67"/>
      <c r="J26" s="65"/>
      <c r="K26" s="65"/>
      <c r="L26" s="65"/>
      <c r="M26" s="67"/>
      <c r="N26" s="65"/>
      <c r="O26" s="65"/>
      <c r="P26" s="65"/>
      <c r="Q26" s="67"/>
      <c r="R26" s="65"/>
      <c r="S26" s="65"/>
      <c r="T26" s="65"/>
      <c r="U26" s="67"/>
      <c r="V26" s="65">
        <v>1</v>
      </c>
      <c r="W26" s="80" t="s">
        <v>59</v>
      </c>
      <c r="X26" s="65" t="s">
        <v>67</v>
      </c>
      <c r="Y26" s="102">
        <v>24000</v>
      </c>
    </row>
    <row r="27" spans="1:25" ht="15.75" x14ac:dyDescent="0.25">
      <c r="A27" s="81"/>
      <c r="B27" s="81"/>
      <c r="C27" s="82">
        <f>SUM(C6:C26)</f>
        <v>50</v>
      </c>
      <c r="D27" s="81"/>
      <c r="E27" s="83">
        <f>SUM(E6:E26)</f>
        <v>10765.5</v>
      </c>
      <c r="F27" s="82">
        <f>SUM(F6:F26)</f>
        <v>40</v>
      </c>
      <c r="G27" s="84"/>
      <c r="H27" s="84"/>
      <c r="I27" s="83">
        <f>SUM(I8:I26)</f>
        <v>8612.4</v>
      </c>
      <c r="J27" s="82">
        <f>SUM(J6:J26)</f>
        <v>55</v>
      </c>
      <c r="K27" s="81"/>
      <c r="L27" s="81"/>
      <c r="M27" s="83">
        <f>SUM(M8:M26)</f>
        <v>11842.05</v>
      </c>
      <c r="N27" s="82">
        <f>SUM(N6:N26)</f>
        <v>53</v>
      </c>
      <c r="O27" s="81"/>
      <c r="P27" s="81"/>
      <c r="Q27" s="83">
        <f>SUM(Q8:Q26)</f>
        <v>624365.5</v>
      </c>
      <c r="R27" s="82">
        <f>SUM(R18:R26)</f>
        <v>201</v>
      </c>
      <c r="S27" s="85"/>
      <c r="T27" s="85"/>
      <c r="U27" s="83">
        <f>SUM(U18:U26)</f>
        <v>366846.68999999994</v>
      </c>
      <c r="V27" s="82">
        <f>SUM(V8:V26)</f>
        <v>167</v>
      </c>
      <c r="W27" s="85"/>
      <c r="X27" s="85"/>
      <c r="Y27" s="83">
        <f>SUM(Y7:Y26)</f>
        <v>107506.34999999999</v>
      </c>
    </row>
    <row r="30" spans="1:25" x14ac:dyDescent="0.25">
      <c r="A30" s="86"/>
      <c r="B30" s="86"/>
      <c r="C30" s="86">
        <v>50</v>
      </c>
      <c r="D30" s="86"/>
      <c r="E30" s="86"/>
      <c r="F30" s="86">
        <v>40</v>
      </c>
      <c r="G30" s="86"/>
      <c r="H30" s="86"/>
      <c r="I30" s="86"/>
      <c r="J30" s="86">
        <v>55</v>
      </c>
      <c r="K30" s="86"/>
      <c r="L30" s="86"/>
      <c r="M30" s="86"/>
      <c r="N30" s="86">
        <v>50</v>
      </c>
      <c r="O30" s="86"/>
      <c r="P30" s="86"/>
      <c r="Q30" s="86"/>
      <c r="R30" s="86">
        <v>199</v>
      </c>
      <c r="S30" s="86"/>
      <c r="T30" s="86"/>
      <c r="U30" s="86"/>
      <c r="V30" s="86">
        <v>165</v>
      </c>
    </row>
    <row r="35" spans="9:25" x14ac:dyDescent="0.25">
      <c r="I35" s="105">
        <v>10765.5</v>
      </c>
      <c r="J35" s="191" t="s">
        <v>89</v>
      </c>
      <c r="K35" s="102">
        <v>613600</v>
      </c>
      <c r="L35" s="192" t="s">
        <v>90</v>
      </c>
      <c r="M35" s="103" t="s">
        <v>88</v>
      </c>
      <c r="N35" s="103"/>
      <c r="O35" s="104">
        <v>1009600</v>
      </c>
      <c r="X35" s="187"/>
      <c r="Y35" s="187"/>
    </row>
    <row r="36" spans="9:25" x14ac:dyDescent="0.25">
      <c r="I36" s="105">
        <v>8612.4</v>
      </c>
      <c r="J36" s="191"/>
      <c r="K36" s="102">
        <v>324000</v>
      </c>
      <c r="L36" s="192"/>
      <c r="M36" s="189" t="s">
        <v>53</v>
      </c>
      <c r="N36" s="190"/>
      <c r="O36" s="104">
        <v>120338.29</v>
      </c>
    </row>
    <row r="37" spans="9:25" ht="17.25" x14ac:dyDescent="0.3">
      <c r="I37" s="105">
        <v>11842.05</v>
      </c>
      <c r="J37" s="191"/>
      <c r="K37" s="102">
        <v>48000</v>
      </c>
      <c r="L37" s="192"/>
      <c r="M37" s="188" t="s">
        <v>82</v>
      </c>
      <c r="N37" s="188"/>
      <c r="O37" s="111">
        <f>SUM(O35:O36)</f>
        <v>1129938.29</v>
      </c>
    </row>
    <row r="38" spans="9:25" x14ac:dyDescent="0.25">
      <c r="I38" s="105">
        <v>10765.5</v>
      </c>
      <c r="J38" s="191"/>
      <c r="K38" s="102">
        <v>24000</v>
      </c>
      <c r="L38" s="192"/>
    </row>
    <row r="39" spans="9:25" x14ac:dyDescent="0.25">
      <c r="I39" s="105">
        <v>42846.69</v>
      </c>
      <c r="J39" s="191"/>
      <c r="K39" s="102"/>
      <c r="L39" s="192"/>
    </row>
    <row r="40" spans="9:25" x14ac:dyDescent="0.25">
      <c r="I40" s="105">
        <v>20454.45</v>
      </c>
      <c r="J40" s="191"/>
      <c r="K40" s="102"/>
      <c r="L40" s="192"/>
    </row>
    <row r="41" spans="9:25" x14ac:dyDescent="0.25">
      <c r="I41" s="105">
        <v>15051.9</v>
      </c>
      <c r="J41" s="191"/>
      <c r="K41" s="102"/>
      <c r="L41" s="192"/>
    </row>
    <row r="42" spans="9:25" x14ac:dyDescent="0.25">
      <c r="I42" s="109">
        <f>SUM(I35:I41)</f>
        <v>120338.48999999999</v>
      </c>
      <c r="J42" s="110" t="s">
        <v>82</v>
      </c>
      <c r="K42" s="109">
        <f>SUM(K35:K41)</f>
        <v>1009600</v>
      </c>
      <c r="L42" s="110" t="s">
        <v>82</v>
      </c>
    </row>
  </sheetData>
  <mergeCells count="6">
    <mergeCell ref="A3:Y3"/>
    <mergeCell ref="X35:Y35"/>
    <mergeCell ref="M37:N37"/>
    <mergeCell ref="M36:N36"/>
    <mergeCell ref="J35:J41"/>
    <mergeCell ref="L35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2"/>
  <sheetViews>
    <sheetView topLeftCell="A2" workbookViewId="0">
      <selection activeCell="D25" sqref="D25"/>
    </sheetView>
  </sheetViews>
  <sheetFormatPr baseColWidth="10" defaultRowHeight="15" x14ac:dyDescent="0.25"/>
  <cols>
    <col min="2" max="2" width="33.7109375" style="87" customWidth="1"/>
    <col min="3" max="3" width="34.85546875" style="87" customWidth="1"/>
    <col min="4" max="4" width="32" customWidth="1"/>
    <col min="5" max="5" width="35.85546875" customWidth="1"/>
  </cols>
  <sheetData>
    <row r="4" spans="2:5" ht="21" x14ac:dyDescent="0.25">
      <c r="B4" s="193"/>
      <c r="C4" s="193"/>
      <c r="D4" s="193"/>
      <c r="E4" s="193"/>
    </row>
    <row r="5" spans="2:5" ht="21" x14ac:dyDescent="0.25">
      <c r="B5" s="194" t="s">
        <v>68</v>
      </c>
      <c r="C5" s="194"/>
      <c r="D5" s="194"/>
      <c r="E5" s="194"/>
    </row>
    <row r="7" spans="2:5" ht="21" x14ac:dyDescent="0.25">
      <c r="B7" s="88" t="s">
        <v>69</v>
      </c>
      <c r="C7" s="88" t="s">
        <v>70</v>
      </c>
      <c r="D7" s="88" t="s">
        <v>71</v>
      </c>
      <c r="E7" s="88" t="s">
        <v>72</v>
      </c>
    </row>
    <row r="8" spans="2:5" ht="30" x14ac:dyDescent="0.3">
      <c r="B8" s="76" t="s">
        <v>73</v>
      </c>
      <c r="C8" s="89">
        <v>216</v>
      </c>
      <c r="D8" s="90">
        <v>4786</v>
      </c>
      <c r="E8" s="91">
        <v>795000</v>
      </c>
    </row>
    <row r="9" spans="2:5" ht="18.75" x14ac:dyDescent="0.25">
      <c r="B9" s="76" t="s">
        <v>84</v>
      </c>
      <c r="C9" s="89">
        <v>121</v>
      </c>
      <c r="D9" s="90">
        <v>171</v>
      </c>
      <c r="E9" s="92">
        <v>756490.2</v>
      </c>
    </row>
    <row r="10" spans="2:5" ht="30" x14ac:dyDescent="0.25">
      <c r="B10" s="76" t="s">
        <v>87</v>
      </c>
      <c r="C10" s="89">
        <v>86</v>
      </c>
      <c r="D10" s="90">
        <v>2534</v>
      </c>
      <c r="E10" s="92">
        <v>507401.96</v>
      </c>
    </row>
    <row r="11" spans="2:5" ht="18.75" x14ac:dyDescent="0.25">
      <c r="B11" s="76" t="s">
        <v>85</v>
      </c>
      <c r="C11" s="89">
        <v>8</v>
      </c>
      <c r="D11" s="90">
        <v>69</v>
      </c>
      <c r="E11" s="92">
        <v>55352.94</v>
      </c>
    </row>
    <row r="12" spans="2:5" ht="18.75" x14ac:dyDescent="0.25">
      <c r="B12" s="76" t="s">
        <v>74</v>
      </c>
      <c r="C12" s="89">
        <v>30</v>
      </c>
      <c r="D12" s="90">
        <v>1326</v>
      </c>
      <c r="E12" s="92">
        <v>175284.31</v>
      </c>
    </row>
    <row r="13" spans="2:5" ht="30" x14ac:dyDescent="0.25">
      <c r="B13" s="76" t="s">
        <v>86</v>
      </c>
      <c r="C13" s="89">
        <v>23</v>
      </c>
      <c r="D13" s="90">
        <v>468</v>
      </c>
      <c r="E13" s="92">
        <v>230637.25</v>
      </c>
    </row>
    <row r="14" spans="2:5" ht="30" x14ac:dyDescent="0.25">
      <c r="B14" s="76" t="s">
        <v>75</v>
      </c>
      <c r="C14" s="89">
        <v>102</v>
      </c>
      <c r="D14" s="90">
        <v>623</v>
      </c>
      <c r="E14" s="92">
        <v>516627.45</v>
      </c>
    </row>
    <row r="15" spans="2:5" ht="30.75" x14ac:dyDescent="0.3">
      <c r="B15" s="93" t="s">
        <v>76</v>
      </c>
      <c r="C15" s="89">
        <v>149</v>
      </c>
      <c r="D15" s="90">
        <v>1056</v>
      </c>
      <c r="E15" s="91">
        <v>987127.45</v>
      </c>
    </row>
    <row r="16" spans="2:5" ht="18.75" x14ac:dyDescent="0.3">
      <c r="B16" s="93" t="s">
        <v>77</v>
      </c>
      <c r="C16" s="94">
        <v>24</v>
      </c>
      <c r="D16" s="90">
        <v>58</v>
      </c>
      <c r="E16" s="91">
        <v>156833.32999999999</v>
      </c>
    </row>
    <row r="17" spans="2:5" ht="30.75" x14ac:dyDescent="0.3">
      <c r="B17" s="93" t="s">
        <v>78</v>
      </c>
      <c r="C17" s="94">
        <v>81</v>
      </c>
      <c r="D17" s="98">
        <v>73</v>
      </c>
      <c r="E17" s="99">
        <v>821068</v>
      </c>
    </row>
    <row r="18" spans="2:5" ht="30.75" x14ac:dyDescent="0.3">
      <c r="B18" s="93" t="s">
        <v>79</v>
      </c>
      <c r="C18" s="94">
        <v>13</v>
      </c>
      <c r="D18" s="98">
        <v>56</v>
      </c>
      <c r="E18" s="99">
        <v>46127.45</v>
      </c>
    </row>
    <row r="19" spans="2:5" ht="30.75" x14ac:dyDescent="0.3">
      <c r="B19" s="93" t="s">
        <v>80</v>
      </c>
      <c r="C19" s="94">
        <v>4</v>
      </c>
      <c r="D19" s="98">
        <v>15</v>
      </c>
      <c r="E19" s="99">
        <v>27676.47</v>
      </c>
    </row>
    <row r="20" spans="2:5" ht="18.75" x14ac:dyDescent="0.3">
      <c r="B20" s="76" t="s">
        <v>81</v>
      </c>
      <c r="C20" s="94">
        <v>96</v>
      </c>
      <c r="D20" s="98">
        <v>883</v>
      </c>
      <c r="E20" s="99">
        <v>424374.55</v>
      </c>
    </row>
    <row r="21" spans="2:5" ht="18.75" x14ac:dyDescent="0.3">
      <c r="B21" s="76" t="s">
        <v>83</v>
      </c>
      <c r="C21" s="94">
        <v>471</v>
      </c>
      <c r="D21" s="98">
        <v>1810</v>
      </c>
      <c r="E21" s="99">
        <v>499999.81</v>
      </c>
    </row>
    <row r="22" spans="2:5" ht="28.5" x14ac:dyDescent="0.45">
      <c r="B22" s="95" t="s">
        <v>82</v>
      </c>
      <c r="C22" s="95">
        <f>SUM(C8:C21)</f>
        <v>1424</v>
      </c>
      <c r="D22" s="96">
        <f>SUM(D8:D21)</f>
        <v>13928</v>
      </c>
      <c r="E22" s="97">
        <f>SUM(E8:E21)</f>
        <v>6000001.1699999999</v>
      </c>
    </row>
  </sheetData>
  <mergeCells count="2">
    <mergeCell ref="B4:E4"/>
    <mergeCell ref="B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PUPILOS</vt:lpstr>
      <vt:lpstr>ALBERGUES</vt:lpstr>
      <vt:lpstr>DELEGACIONES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Valenzuela Ramirez</dc:creator>
  <cp:lastModifiedBy>KARLACAB</cp:lastModifiedBy>
  <dcterms:created xsi:type="dcterms:W3CDTF">2017-02-07T20:38:22Z</dcterms:created>
  <dcterms:modified xsi:type="dcterms:W3CDTF">2017-04-05T20:34:27Z</dcterms:modified>
</cp:coreProperties>
</file>